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autoCompressPictures="0"/>
  <mc:AlternateContent xmlns:mc="http://schemas.openxmlformats.org/markup-compatibility/2006">
    <mc:Choice Requires="x15">
      <x15ac:absPath xmlns:x15ac="http://schemas.microsoft.com/office/spreadsheetml/2010/11/ac" url="\\tqs.com\corpdata\public\shareddb\Product_compliance\Conflict Minerals\Qorvo Responsible Minerals\003 -  MRTs and Customer Data\2023\Qorvo CMRTs\1HFY24\"/>
    </mc:Choice>
  </mc:AlternateContent>
  <xr:revisionPtr revIDLastSave="0" documentId="8_{3DD370BB-DFE8-4316-8B28-87AEDC62F784}" xr6:coauthVersionLast="47" xr6:coauthVersionMax="47" xr10:uidLastSave="{00000000-0000-0000-0000-000000000000}"/>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veryHidden" r:id="rId9"/>
    <sheet name="C" sheetId="10" state="veryHidden" r:id="rId10"/>
    <sheet name="SorP" sheetId="11" state="very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Checker!$B$3:$C$64</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Checker!$B$3:$C$64</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9" l="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E4" i="8"/>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F64" i="6"/>
  <c r="D4" i="5"/>
  <c r="E4" i="5"/>
  <c r="B5" i="5"/>
  <c r="J5" i="8"/>
  <c r="V5" i="5"/>
  <c r="E5" i="5"/>
  <c r="B6" i="5"/>
  <c r="J6" i="8"/>
  <c r="J7" i="8"/>
  <c r="V6" i="5"/>
  <c r="E6" i="5"/>
  <c r="B7" i="5"/>
  <c r="J8" i="8"/>
  <c r="V7" i="5"/>
  <c r="E7" i="5"/>
  <c r="B8" i="5"/>
  <c r="J9" i="8"/>
  <c r="J10" i="8"/>
  <c r="V8" i="5"/>
  <c r="E8" i="5"/>
  <c r="B9" i="5"/>
  <c r="J11" i="8"/>
  <c r="J12" i="8"/>
  <c r="V9" i="5"/>
  <c r="E9" i="5"/>
  <c r="B10" i="5"/>
  <c r="J13" i="8"/>
  <c r="V10" i="5"/>
  <c r="E10" i="5"/>
  <c r="B11" i="5"/>
  <c r="J14" i="8"/>
  <c r="J15" i="8"/>
  <c r="V11" i="5"/>
  <c r="E11" i="5"/>
  <c r="B12" i="5"/>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B4" i="6"/>
  <c r="G4" i="6"/>
  <c r="H4" i="6"/>
  <c r="B5" i="6"/>
  <c r="G5" i="6"/>
  <c r="H5" i="6"/>
  <c r="F6" i="6"/>
  <c r="B6" i="6"/>
  <c r="G6" i="6"/>
  <c r="H6" i="6"/>
  <c r="B7" i="6"/>
  <c r="G7" i="6"/>
  <c r="H7" i="6"/>
  <c r="B8" i="6"/>
  <c r="G8" i="6"/>
  <c r="H8" i="6"/>
  <c r="B9" i="6"/>
  <c r="G9" i="6"/>
  <c r="H9" i="6"/>
  <c r="B10" i="6"/>
  <c r="G10" i="6"/>
  <c r="H10" i="6"/>
  <c r="B11" i="6"/>
  <c r="G11" i="6"/>
  <c r="H11" i="6"/>
  <c r="B12" i="6"/>
  <c r="G12" i="6"/>
  <c r="H12" i="6"/>
  <c r="B13" i="6"/>
  <c r="G13" i="6"/>
  <c r="H13" i="6"/>
  <c r="H14" i="6"/>
  <c r="B15" i="6"/>
  <c r="G15" i="6"/>
  <c r="H15" i="6"/>
  <c r="B16" i="6"/>
  <c r="G16" i="6"/>
  <c r="H16" i="6"/>
  <c r="B17" i="6"/>
  <c r="G17" i="6"/>
  <c r="H17" i="6"/>
  <c r="B18" i="6"/>
  <c r="G18" i="6"/>
  <c r="H18" i="6"/>
  <c r="F20" i="6"/>
  <c r="B20" i="6"/>
  <c r="G20" i="6"/>
  <c r="H20" i="6"/>
  <c r="F21" i="6"/>
  <c r="B21" i="6"/>
  <c r="G21" i="6"/>
  <c r="H21" i="6"/>
  <c r="F23" i="6"/>
  <c r="B23" i="6"/>
  <c r="G23" i="6"/>
  <c r="H23" i="6"/>
  <c r="F24" i="6"/>
  <c r="B24" i="6"/>
  <c r="G24" i="6"/>
  <c r="H24" i="6"/>
  <c r="F25" i="6"/>
  <c r="B25" i="6"/>
  <c r="G25" i="6"/>
  <c r="H25" i="6"/>
  <c r="F26" i="6"/>
  <c r="B26" i="6"/>
  <c r="G26" i="6"/>
  <c r="H26" i="6"/>
  <c r="F28" i="6"/>
  <c r="B28" i="6"/>
  <c r="G28" i="6"/>
  <c r="H28" i="6"/>
  <c r="B29" i="6"/>
  <c r="G29" i="6"/>
  <c r="H29" i="6"/>
  <c r="F30" i="6"/>
  <c r="B30" i="6"/>
  <c r="G30" i="6"/>
  <c r="H30" i="6"/>
  <c r="F31" i="6"/>
  <c r="B31" i="6"/>
  <c r="G31" i="6"/>
  <c r="H31" i="6"/>
  <c r="F33" i="6"/>
  <c r="B33" i="6"/>
  <c r="G33" i="6"/>
  <c r="H33" i="6"/>
  <c r="F34" i="6"/>
  <c r="B34" i="6"/>
  <c r="G34" i="6"/>
  <c r="H34" i="6"/>
  <c r="F35" i="6"/>
  <c r="B35" i="6"/>
  <c r="G35" i="6"/>
  <c r="H35" i="6"/>
  <c r="F36" i="6"/>
  <c r="B36" i="6"/>
  <c r="G36" i="6"/>
  <c r="H36" i="6"/>
  <c r="F38" i="6"/>
  <c r="B38" i="6"/>
  <c r="G38" i="6"/>
  <c r="H38" i="6"/>
  <c r="F39" i="6"/>
  <c r="B39" i="6"/>
  <c r="G39" i="6"/>
  <c r="H39" i="6"/>
  <c r="F40" i="6"/>
  <c r="B40" i="6"/>
  <c r="G40" i="6"/>
  <c r="H40" i="6"/>
  <c r="F41" i="6"/>
  <c r="B41" i="6"/>
  <c r="G41" i="6"/>
  <c r="H41" i="6"/>
  <c r="F43" i="6"/>
  <c r="B43" i="6"/>
  <c r="G43" i="6"/>
  <c r="H43" i="6"/>
  <c r="F44" i="6"/>
  <c r="B44" i="6"/>
  <c r="G44" i="6"/>
  <c r="H44" i="6"/>
  <c r="F45" i="6"/>
  <c r="B45" i="6"/>
  <c r="G45" i="6"/>
  <c r="H45" i="6"/>
  <c r="F46" i="6"/>
  <c r="B46" i="6"/>
  <c r="G46" i="6"/>
  <c r="H46"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F59" i="6"/>
  <c r="G59" i="6"/>
  <c r="H59" i="6"/>
  <c r="F60" i="6"/>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0" i="5"/>
  <c r="G60" i="6"/>
  <c r="H60" i="6"/>
  <c r="F61" i="6"/>
  <c r="G61" i="6"/>
  <c r="H61" i="6"/>
  <c r="H65" i="6"/>
  <c r="D2"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5" i="8"/>
  <c r="C5" i="3"/>
  <c r="P33" i="4"/>
  <c r="P32" i="4"/>
  <c r="P39" i="4"/>
  <c r="P38" i="4"/>
  <c r="P37" i="4"/>
  <c r="P26" i="4"/>
  <c r="T2500" i="5"/>
  <c r="S2500" i="5"/>
  <c r="R2500" i="5"/>
  <c r="J2500" i="5"/>
  <c r="I2500" i="5"/>
  <c r="H2500" i="5"/>
  <c r="G2500" i="5"/>
  <c r="F2500" i="5"/>
  <c r="P27" i="4"/>
  <c r="T152" i="5"/>
  <c r="T163" i="5"/>
  <c r="T184" i="5"/>
  <c r="T192" i="5"/>
  <c r="T195" i="5"/>
  <c r="S219" i="5"/>
  <c r="S232" i="5"/>
  <c r="T240" i="5"/>
  <c r="S251" i="5"/>
  <c r="T259" i="5"/>
  <c r="T272" i="5"/>
  <c r="S280" i="5"/>
  <c r="T291" i="5"/>
  <c r="T304" i="5"/>
  <c r="S328" i="5"/>
  <c r="S336" i="5"/>
  <c r="T339" i="5"/>
  <c r="S352" i="5"/>
  <c r="S355" i="5"/>
  <c r="T360" i="5"/>
  <c r="T368" i="5"/>
  <c r="T371" i="5"/>
  <c r="T379" i="5"/>
  <c r="S384" i="5"/>
  <c r="S395" i="5"/>
  <c r="S400" i="5"/>
  <c r="S419" i="5"/>
  <c r="T435" i="5"/>
  <c r="T440" i="5"/>
  <c r="S480" i="5"/>
  <c r="S491" i="5"/>
  <c r="S496" i="5"/>
  <c r="T499" i="5"/>
  <c r="S507" i="5"/>
  <c r="S520" i="5"/>
  <c r="S523" i="5"/>
  <c r="T536" i="5"/>
  <c r="T539" i="5"/>
  <c r="S544" i="5"/>
  <c r="S547" i="5"/>
  <c r="T584" i="5"/>
  <c r="S595" i="5"/>
  <c r="S600" i="5"/>
  <c r="T635" i="5"/>
  <c r="S656" i="5"/>
  <c r="T659" i="5"/>
  <c r="S675" i="5"/>
  <c r="T691" i="5"/>
  <c r="T731" i="5"/>
  <c r="S755" i="5"/>
  <c r="T771" i="5"/>
  <c r="S792" i="5"/>
  <c r="S843" i="5"/>
  <c r="S864" i="5"/>
  <c r="S867" i="5"/>
  <c r="T875" i="5"/>
  <c r="T880" i="5"/>
  <c r="S896" i="5"/>
  <c r="S904" i="5"/>
  <c r="T912" i="5"/>
  <c r="T920" i="5"/>
  <c r="T944" i="5"/>
  <c r="T947" i="5"/>
  <c r="S955" i="5"/>
  <c r="S968" i="5"/>
  <c r="T971" i="5"/>
  <c r="T994" i="5"/>
  <c r="T1000" i="5"/>
  <c r="S1002" i="5"/>
  <c r="T1016" i="5"/>
  <c r="T1048" i="5"/>
  <c r="S1090" i="5"/>
  <c r="S1107" i="5"/>
  <c r="T1146" i="5"/>
  <c r="T1160" i="5"/>
  <c r="S1162" i="5"/>
  <c r="T1168" i="5"/>
  <c r="S1195" i="5"/>
  <c r="S1218" i="5"/>
  <c r="S1219" i="5"/>
  <c r="S1251" i="5"/>
  <c r="S1264" i="5"/>
  <c r="T1275" i="5"/>
  <c r="S1291" i="5"/>
  <c r="T1330" i="5"/>
  <c r="T1336" i="5"/>
  <c r="T1370" i="5"/>
  <c r="S1379" i="5"/>
  <c r="T1384" i="5"/>
  <c r="T1418" i="5"/>
  <c r="T1443" i="5"/>
  <c r="S1451" i="5"/>
  <c r="S1464" i="5"/>
  <c r="T1472" i="5"/>
  <c r="S1512" i="5"/>
  <c r="S1515" i="5"/>
  <c r="S1538" i="5"/>
  <c r="T1539" i="5"/>
  <c r="S1544" i="5"/>
  <c r="S1560" i="5"/>
  <c r="S1576" i="5"/>
  <c r="S1584" i="5"/>
  <c r="T1603" i="5"/>
  <c r="S1608" i="5"/>
  <c r="S1616" i="5"/>
  <c r="S1640" i="5"/>
  <c r="S1651" i="5"/>
  <c r="S1699" i="5"/>
  <c r="T1715" i="5"/>
  <c r="S1746" i="5"/>
  <c r="T1755" i="5"/>
  <c r="T1763" i="5"/>
  <c r="S1787" i="5"/>
  <c r="S1835" i="5"/>
  <c r="T1843" i="5"/>
  <c r="T1880" i="5"/>
  <c r="T1883" i="5"/>
  <c r="S1920" i="5"/>
  <c r="T1979" i="5"/>
  <c r="T1984" i="5"/>
  <c r="T2019" i="5"/>
  <c r="T2072" i="5"/>
  <c r="S2074" i="5"/>
  <c r="T2080" i="5"/>
  <c r="S2099" i="5"/>
  <c r="T2106" i="5"/>
  <c r="T2112" i="5"/>
  <c r="S2114" i="5"/>
  <c r="T2136" i="5"/>
  <c r="S2155" i="5"/>
  <c r="S2162" i="5"/>
  <c r="S2216" i="5"/>
  <c r="T2226" i="5"/>
  <c r="S2232" i="5"/>
  <c r="T2234" i="5"/>
  <c r="T2235" i="5"/>
  <c r="S2288" i="5"/>
  <c r="S2291" i="5"/>
  <c r="S2298" i="5"/>
  <c r="S2304" i="5"/>
  <c r="S2352" i="5"/>
  <c r="S2362" i="5"/>
  <c r="T2386" i="5"/>
  <c r="T2400" i="5"/>
  <c r="T2408" i="5"/>
  <c r="T2416" i="5"/>
  <c r="S2440" i="5"/>
  <c r="T2472" i="5"/>
  <c r="S2498" i="5"/>
  <c r="S2499" i="5"/>
  <c r="B84" i="4"/>
  <c r="P35" i="4"/>
  <c r="P34" i="4"/>
  <c r="G79" i="5"/>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29" i="6"/>
  <c r="D13" i="6"/>
  <c r="D12" i="6"/>
  <c r="D11" i="6"/>
  <c r="D10" i="6"/>
  <c r="D9" i="6"/>
  <c r="D8" i="6"/>
  <c r="D7" i="6"/>
  <c r="D4" i="6"/>
  <c r="T2495" i="5"/>
  <c r="S2492"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T2321" i="5"/>
  <c r="T2319" i="5"/>
  <c r="T2300" i="5"/>
  <c r="T2297" i="5"/>
  <c r="T2292" i="5"/>
  <c r="S2281" i="5"/>
  <c r="S2276" i="5"/>
  <c r="T2270" i="5"/>
  <c r="T2260" i="5"/>
  <c r="S2249" i="5"/>
  <c r="T2244" i="5"/>
  <c r="S2242" i="5"/>
  <c r="T2236" i="5"/>
  <c r="F2235" i="5"/>
  <c r="S2231" i="5"/>
  <c r="S2230" i="5"/>
  <c r="S2228" i="5"/>
  <c r="S2222" i="5"/>
  <c r="T2220" i="5"/>
  <c r="T2217" i="5"/>
  <c r="T2214" i="5"/>
  <c r="H2211" i="5"/>
  <c r="S2206" i="5"/>
  <c r="T2205" i="5"/>
  <c r="S2189" i="5"/>
  <c r="S2183" i="5"/>
  <c r="T2175" i="5"/>
  <c r="S2174" i="5"/>
  <c r="S2172" i="5"/>
  <c r="S2154" i="5"/>
  <c r="T2150" i="5"/>
  <c r="S2130" i="5"/>
  <c r="S2129" i="5"/>
  <c r="S2121" i="5"/>
  <c r="F2119" i="5"/>
  <c r="T2118" i="5"/>
  <c r="H2111" i="5"/>
  <c r="T2111" i="5"/>
  <c r="T2100" i="5"/>
  <c r="S2097" i="5"/>
  <c r="T2092" i="5"/>
  <c r="S2087" i="5"/>
  <c r="T2078" i="5"/>
  <c r="T2065" i="5"/>
  <c r="S2062" i="5"/>
  <c r="S2058" i="5"/>
  <c r="S2057" i="5"/>
  <c r="T2047" i="5"/>
  <c r="S2046" i="5"/>
  <c r="T2036" i="5"/>
  <c r="S2026" i="5"/>
  <c r="S2025" i="5"/>
  <c r="T2021" i="5"/>
  <c r="F2019" i="5"/>
  <c r="S2013" i="5"/>
  <c r="T2007" i="5"/>
  <c r="T2004" i="5"/>
  <c r="T1997" i="5"/>
  <c r="T1991" i="5"/>
  <c r="T1989" i="5"/>
  <c r="T1983" i="5"/>
  <c r="T1981" i="5"/>
  <c r="T1973" i="5"/>
  <c r="T1969" i="5"/>
  <c r="T1965" i="5"/>
  <c r="T1959" i="5"/>
  <c r="T1954" i="5"/>
  <c r="T1948" i="5"/>
  <c r="T1941" i="5"/>
  <c r="T1935" i="5"/>
  <c r="T1926" i="5"/>
  <c r="T1917" i="5"/>
  <c r="G1911" i="5"/>
  <c r="T1897" i="5"/>
  <c r="G1895" i="5"/>
  <c r="T1895" i="5"/>
  <c r="S1893" i="5"/>
  <c r="J1888" i="5"/>
  <c r="S1887" i="5"/>
  <c r="T1886" i="5"/>
  <c r="T1879" i="5"/>
  <c r="T1868" i="5"/>
  <c r="T1841" i="5"/>
  <c r="H1840" i="5"/>
  <c r="T1833" i="5"/>
  <c r="R1831" i="5"/>
  <c r="T1825" i="5"/>
  <c r="F1823" i="5"/>
  <c r="T1817" i="5"/>
  <c r="S1798" i="5"/>
  <c r="J1795" i="5"/>
  <c r="T1790" i="5"/>
  <c r="T1785" i="5"/>
  <c r="H1783" i="5"/>
  <c r="T1780" i="5"/>
  <c r="T1777" i="5"/>
  <c r="T1775" i="5"/>
  <c r="S1772" i="5"/>
  <c r="T1761" i="5"/>
  <c r="G1759" i="5"/>
  <c r="T1753" i="5"/>
  <c r="F1752" i="5"/>
  <c r="R1751" i="5"/>
  <c r="I1743" i="5"/>
  <c r="S1743" i="5"/>
  <c r="T1740" i="5"/>
  <c r="T1737" i="5"/>
  <c r="R1736" i="5"/>
  <c r="J1727" i="5"/>
  <c r="T1721" i="5"/>
  <c r="I1719" i="5"/>
  <c r="S1711" i="5"/>
  <c r="S1709" i="5"/>
  <c r="S1700" i="5"/>
  <c r="S1697" i="5"/>
  <c r="J1691" i="5"/>
  <c r="T1663" i="5"/>
  <c r="T1662" i="5"/>
  <c r="S1660" i="5"/>
  <c r="S1658" i="5"/>
  <c r="T1654" i="5"/>
  <c r="T1652" i="5"/>
  <c r="S1636" i="5"/>
  <c r="T1625" i="5"/>
  <c r="S1621" i="5"/>
  <c r="S1615" i="5"/>
  <c r="G1607" i="5"/>
  <c r="S1605" i="5"/>
  <c r="S1604" i="5"/>
  <c r="T1599" i="5"/>
  <c r="T1598" i="5"/>
  <c r="T1596" i="5"/>
  <c r="T1593" i="5"/>
  <c r="I1591" i="5"/>
  <c r="S1591" i="5"/>
  <c r="S1589" i="5"/>
  <c r="S1586" i="5"/>
  <c r="S1583" i="5"/>
  <c r="T1573" i="5"/>
  <c r="S1570" i="5"/>
  <c r="S1569" i="5"/>
  <c r="T1565" i="5"/>
  <c r="H1563" i="5"/>
  <c r="S1561" i="5"/>
  <c r="S1557" i="5"/>
  <c r="T1556" i="5"/>
  <c r="H1551" i="5"/>
  <c r="S1537" i="5"/>
  <c r="S1527" i="5"/>
  <c r="T1526" i="5"/>
  <c r="T1524" i="5"/>
  <c r="S1518" i="5"/>
  <c r="S1517" i="5"/>
  <c r="S1513" i="5"/>
  <c r="T1511" i="5"/>
  <c r="S1501" i="5"/>
  <c r="T1487" i="5"/>
  <c r="T1462" i="5"/>
  <c r="T1452" i="5"/>
  <c r="S1449" i="5"/>
  <c r="R1447" i="5"/>
  <c r="S1444" i="5"/>
  <c r="T1441" i="5"/>
  <c r="S1439" i="5"/>
  <c r="T1437" i="5"/>
  <c r="S1436" i="5"/>
  <c r="T1429" i="5"/>
  <c r="T1412" i="5"/>
  <c r="S1397" i="5"/>
  <c r="T1396" i="5"/>
  <c r="T1388" i="5"/>
  <c r="T1385" i="5"/>
  <c r="S1383" i="5"/>
  <c r="T1377" i="5"/>
  <c r="S1365" i="5"/>
  <c r="T1364" i="5"/>
  <c r="T1359" i="5"/>
  <c r="T1351" i="5"/>
  <c r="S1346" i="5"/>
  <c r="S1318" i="5"/>
  <c r="S1313" i="5"/>
  <c r="T1308" i="5"/>
  <c r="S1303" i="5"/>
  <c r="T1300" i="5"/>
  <c r="S1295" i="5"/>
  <c r="T1292" i="5"/>
  <c r="S1290" i="5"/>
  <c r="T1286" i="5"/>
  <c r="S1285" i="5"/>
  <c r="S1281" i="5"/>
  <c r="R1280" i="5"/>
  <c r="S1277" i="5"/>
  <c r="S1276" i="5"/>
  <c r="T1271" i="5"/>
  <c r="T1268" i="5"/>
  <c r="T1265" i="5"/>
  <c r="T1253" i="5"/>
  <c r="S1247" i="5"/>
  <c r="S1244" i="5"/>
  <c r="S1239" i="5"/>
  <c r="T1237" i="5"/>
  <c r="T1236" i="5"/>
  <c r="S1233" i="5"/>
  <c r="S1231" i="5"/>
  <c r="T1230" i="5"/>
  <c r="S1229" i="5"/>
  <c r="S1228" i="5"/>
  <c r="T1226" i="5"/>
  <c r="G1224" i="5"/>
  <c r="S1221" i="5"/>
  <c r="S1220" i="5"/>
  <c r="S1212" i="5"/>
  <c r="T1198" i="5"/>
  <c r="S1191" i="5"/>
  <c r="S1188" i="5"/>
  <c r="S1185" i="5"/>
  <c r="T1181" i="5"/>
  <c r="T1180" i="5"/>
  <c r="T1178" i="5"/>
  <c r="T1173" i="5"/>
  <c r="T1165" i="5"/>
  <c r="I1159" i="5"/>
  <c r="S1158" i="5"/>
  <c r="J1151" i="5"/>
  <c r="S1151" i="5"/>
  <c r="J1147" i="5"/>
  <c r="J1143" i="5"/>
  <c r="S1143" i="5"/>
  <c r="S1141" i="5"/>
  <c r="T1140" i="5"/>
  <c r="J1139" i="5"/>
  <c r="T1137" i="5"/>
  <c r="S1134" i="5"/>
  <c r="S1133" i="5"/>
  <c r="S1132" i="5"/>
  <c r="T1126" i="5"/>
  <c r="S1125" i="5"/>
  <c r="S1116" i="5"/>
  <c r="I1115" i="5"/>
  <c r="J1112" i="5"/>
  <c r="F1111" i="5"/>
  <c r="S1109" i="5"/>
  <c r="S1106" i="5"/>
  <c r="S1105" i="5"/>
  <c r="T1100" i="5"/>
  <c r="R1099" i="5"/>
  <c r="S1093" i="5"/>
  <c r="T1092" i="5"/>
  <c r="S1089" i="5"/>
  <c r="T1088" i="5"/>
  <c r="S1087" i="5"/>
  <c r="S1084" i="5"/>
  <c r="H1083" i="5"/>
  <c r="S1077" i="5"/>
  <c r="S1069" i="5"/>
  <c r="S1068" i="5"/>
  <c r="S1065" i="5"/>
  <c r="J1063" i="5"/>
  <c r="S1061" i="5"/>
  <c r="S1060" i="5"/>
  <c r="T1057" i="5"/>
  <c r="F1055" i="5"/>
  <c r="S1052" i="5"/>
  <c r="S1046" i="5"/>
  <c r="S1045" i="5"/>
  <c r="S1041" i="5"/>
  <c r="F1039" i="5"/>
  <c r="S1033" i="5"/>
  <c r="F1031" i="5"/>
  <c r="S1028" i="5"/>
  <c r="T1025" i="5"/>
  <c r="S1022" i="5"/>
  <c r="T1017" i="5"/>
  <c r="I1015" i="5"/>
  <c r="G1011" i="5"/>
  <c r="G999" i="5"/>
  <c r="S998" i="5"/>
  <c r="J995" i="5"/>
  <c r="T989" i="5"/>
  <c r="T988" i="5"/>
  <c r="J987" i="5"/>
  <c r="S985" i="5"/>
  <c r="F983" i="5"/>
  <c r="S982" i="5"/>
  <c r="T981" i="5"/>
  <c r="S977" i="5"/>
  <c r="R975" i="5"/>
  <c r="S973" i="5"/>
  <c r="S969" i="5"/>
  <c r="S966" i="5"/>
  <c r="T962" i="5"/>
  <c r="G959" i="5"/>
  <c r="S957" i="5"/>
  <c r="S956" i="5"/>
  <c r="J951" i="5"/>
  <c r="S951" i="5"/>
  <c r="S949" i="5"/>
  <c r="T945" i="5"/>
  <c r="S941" i="5"/>
  <c r="S940" i="5"/>
  <c r="S938" i="5"/>
  <c r="S937" i="5"/>
  <c r="T932" i="5"/>
  <c r="J931" i="5"/>
  <c r="S924" i="5"/>
  <c r="T922" i="5"/>
  <c r="T921" i="5"/>
  <c r="S919" i="5"/>
  <c r="S916" i="5"/>
  <c r="I915" i="5"/>
  <c r="S913" i="5"/>
  <c r="T910" i="5"/>
  <c r="S909" i="5"/>
  <c r="S908" i="5"/>
  <c r="G907" i="5"/>
  <c r="I895" i="5"/>
  <c r="T895" i="5"/>
  <c r="T889" i="5"/>
  <c r="T885" i="5"/>
  <c r="H879" i="5"/>
  <c r="S877" i="5"/>
  <c r="T873" i="5"/>
  <c r="S869" i="5"/>
  <c r="T865" i="5"/>
  <c r="S862" i="5"/>
  <c r="T853" i="5"/>
  <c r="S852" i="5"/>
  <c r="H851" i="5"/>
  <c r="T847" i="5"/>
  <c r="S846" i="5"/>
  <c r="S845" i="5"/>
  <c r="S837" i="5"/>
  <c r="T833" i="5"/>
  <c r="T832" i="5"/>
  <c r="S829" i="5"/>
  <c r="T826" i="5"/>
  <c r="S825" i="5"/>
  <c r="R823" i="5"/>
  <c r="T818" i="5"/>
  <c r="S812" i="5"/>
  <c r="H807" i="5"/>
  <c r="T806" i="5"/>
  <c r="S804" i="5"/>
  <c r="T797" i="5"/>
  <c r="S796" i="5"/>
  <c r="I791" i="5"/>
  <c r="T791" i="5"/>
  <c r="S789" i="5"/>
  <c r="I787" i="5"/>
  <c r="S774" i="5"/>
  <c r="S772" i="5"/>
  <c r="S770" i="5"/>
  <c r="S767" i="5"/>
  <c r="S764" i="5"/>
  <c r="T761" i="5"/>
  <c r="S759" i="5"/>
  <c r="S757" i="5"/>
  <c r="T754" i="5"/>
  <c r="S753" i="5"/>
  <c r="T751" i="5"/>
  <c r="T748" i="5"/>
  <c r="T743" i="5"/>
  <c r="T741" i="5"/>
  <c r="S735" i="5"/>
  <c r="T729" i="5"/>
  <c r="S718" i="5"/>
  <c r="T716" i="5"/>
  <c r="S706" i="5"/>
  <c r="T700" i="5"/>
  <c r="T695" i="5"/>
  <c r="S694" i="5"/>
  <c r="T693" i="5"/>
  <c r="S690" i="5"/>
  <c r="R688" i="5"/>
  <c r="S687" i="5"/>
  <c r="T686" i="5"/>
  <c r="S682" i="5"/>
  <c r="G680" i="5"/>
  <c r="T676" i="5"/>
  <c r="S671" i="5"/>
  <c r="T665" i="5"/>
  <c r="S661" i="5"/>
  <c r="T660" i="5"/>
  <c r="R655" i="5"/>
  <c r="S652" i="5"/>
  <c r="F651" i="5"/>
  <c r="T649" i="5"/>
  <c r="S641" i="5"/>
  <c r="T639" i="5"/>
  <c r="R638" i="5"/>
  <c r="T638" i="5"/>
  <c r="S637" i="5"/>
  <c r="T636" i="5"/>
  <c r="F635" i="5"/>
  <c r="S633" i="5"/>
  <c r="S631" i="5"/>
  <c r="S630" i="5"/>
  <c r="T628" i="5"/>
  <c r="I623" i="5"/>
  <c r="T620" i="5"/>
  <c r="J619" i="5"/>
  <c r="T618" i="5"/>
  <c r="I615" i="5"/>
  <c r="T614" i="5"/>
  <c r="S612" i="5"/>
  <c r="I611" i="5"/>
  <c r="I607" i="5"/>
  <c r="S606" i="5"/>
  <c r="J595" i="5"/>
  <c r="J591" i="5"/>
  <c r="S589" i="5"/>
  <c r="S588" i="5"/>
  <c r="S582" i="5"/>
  <c r="T581" i="5"/>
  <c r="T580" i="5"/>
  <c r="F575" i="5"/>
  <c r="T575" i="5"/>
  <c r="T574" i="5"/>
  <c r="F571" i="5"/>
  <c r="T565" i="5"/>
  <c r="G563" i="5"/>
  <c r="T562" i="5"/>
  <c r="T559" i="5"/>
  <c r="R551" i="5"/>
  <c r="S550" i="5"/>
  <c r="T548" i="5"/>
  <c r="T546" i="5"/>
  <c r="I543" i="5"/>
  <c r="S542" i="5"/>
  <c r="T540" i="5"/>
  <c r="R539" i="5"/>
  <c r="T534" i="5"/>
  <c r="T533" i="5"/>
  <c r="T527" i="5"/>
  <c r="S526" i="5"/>
  <c r="T525" i="5"/>
  <c r="T524" i="5"/>
  <c r="T522" i="5"/>
  <c r="T521" i="5"/>
  <c r="S519" i="5"/>
  <c r="S514" i="5"/>
  <c r="T513" i="5"/>
  <c r="S508" i="5"/>
  <c r="J503" i="5"/>
  <c r="T495" i="5"/>
  <c r="T494" i="5"/>
  <c r="T493" i="5"/>
  <c r="T485" i="5"/>
  <c r="T482" i="5"/>
  <c r="T481" i="5"/>
  <c r="S479" i="5"/>
  <c r="T472" i="5"/>
  <c r="T471" i="5"/>
  <c r="S468" i="5"/>
  <c r="T466" i="5"/>
  <c r="T465" i="5"/>
  <c r="T463" i="5"/>
  <c r="T462" i="5"/>
  <c r="T460" i="5"/>
  <c r="T455" i="5"/>
  <c r="T453" i="5"/>
  <c r="I447" i="5"/>
  <c r="S447" i="5"/>
  <c r="S446" i="5"/>
  <c r="T445" i="5"/>
  <c r="T442" i="5"/>
  <c r="I439" i="5"/>
  <c r="S434" i="5"/>
  <c r="T433" i="5"/>
  <c r="T430" i="5"/>
  <c r="J429" i="5"/>
  <c r="S428" i="5"/>
  <c r="T423" i="5"/>
  <c r="S422" i="5"/>
  <c r="T421" i="5"/>
  <c r="S420" i="5"/>
  <c r="T416" i="5"/>
  <c r="S413" i="5"/>
  <c r="R407" i="5"/>
  <c r="T405" i="5"/>
  <c r="S404" i="5"/>
  <c r="S402" i="5"/>
  <c r="T399" i="5"/>
  <c r="T393" i="5"/>
  <c r="R391" i="5"/>
  <c r="S390" i="5"/>
  <c r="S385" i="5"/>
  <c r="S378" i="5"/>
  <c r="T377" i="5"/>
  <c r="S374" i="5"/>
  <c r="S373" i="5"/>
  <c r="T372" i="5"/>
  <c r="T367" i="5"/>
  <c r="T361" i="5"/>
  <c r="J347" i="5"/>
  <c r="S342" i="5"/>
  <c r="T340" i="5"/>
  <c r="F339" i="5"/>
  <c r="S334" i="5"/>
  <c r="S333" i="5"/>
  <c r="S332" i="5"/>
  <c r="R331" i="5"/>
  <c r="T325" i="5"/>
  <c r="T324" i="5"/>
  <c r="T317" i="5"/>
  <c r="S313" i="5"/>
  <c r="F311" i="5"/>
  <c r="T311" i="5"/>
  <c r="T305" i="5"/>
  <c r="S303" i="5"/>
  <c r="T300" i="5"/>
  <c r="S298" i="5"/>
  <c r="S294" i="5"/>
  <c r="T293" i="5"/>
  <c r="R287" i="5"/>
  <c r="T281" i="5"/>
  <c r="S279" i="5"/>
  <c r="T278" i="5"/>
  <c r="S276" i="5"/>
  <c r="T266" i="5"/>
  <c r="S265" i="5"/>
  <c r="S262" i="5"/>
  <c r="T261" i="5"/>
  <c r="T253" i="5"/>
  <c r="T252" i="5"/>
  <c r="S247" i="5"/>
  <c r="T244" i="5"/>
  <c r="S238" i="5"/>
  <c r="S234" i="5"/>
  <c r="T229" i="5"/>
  <c r="R227" i="5"/>
  <c r="S225" i="5"/>
  <c r="T223" i="5"/>
  <c r="T221" i="5"/>
  <c r="S220" i="5"/>
  <c r="S218" i="5"/>
  <c r="S217" i="5"/>
  <c r="R211" i="5"/>
  <c r="T209" i="5"/>
  <c r="I207" i="5"/>
  <c r="S205" i="5"/>
  <c r="J203" i="5"/>
  <c r="T202" i="5"/>
  <c r="T201" i="5"/>
  <c r="S198" i="5"/>
  <c r="T194" i="5"/>
  <c r="S193" i="5"/>
  <c r="J191" i="5"/>
  <c r="T191" i="5"/>
  <c r="T190" i="5"/>
  <c r="T188" i="5"/>
  <c r="R187" i="5"/>
  <c r="T186" i="5"/>
  <c r="S185" i="5"/>
  <c r="F183" i="5"/>
  <c r="F179" i="5"/>
  <c r="T169" i="5"/>
  <c r="I167" i="5"/>
  <c r="T166" i="5"/>
  <c r="T165" i="5"/>
  <c r="T164" i="5"/>
  <c r="T156" i="5"/>
  <c r="S151" i="5"/>
  <c r="S150" i="5"/>
  <c r="S148" i="5"/>
  <c r="S146" i="5"/>
  <c r="T145" i="5"/>
  <c r="T142" i="5"/>
  <c r="S137" i="5"/>
  <c r="T135" i="5"/>
  <c r="T133" i="5"/>
  <c r="S132" i="5"/>
  <c r="T130" i="5"/>
  <c r="S129" i="5"/>
  <c r="J123" i="5"/>
  <c r="J115" i="5"/>
  <c r="T114" i="5"/>
  <c r="S113" i="5"/>
  <c r="T109" i="5"/>
  <c r="S108" i="5"/>
  <c r="R107" i="5"/>
  <c r="T106" i="5"/>
  <c r="T105" i="5"/>
  <c r="J103" i="5"/>
  <c r="S100" i="5"/>
  <c r="R99" i="5"/>
  <c r="T96" i="5"/>
  <c r="F95" i="5"/>
  <c r="S95" i="5"/>
  <c r="G87" i="5"/>
  <c r="H83" i="5"/>
  <c r="F75" i="5"/>
  <c r="G67" i="5"/>
  <c r="F51" i="5"/>
  <c r="I35" i="5"/>
  <c r="H61" i="4"/>
  <c r="P41" i="4"/>
  <c r="P40" i="4"/>
  <c r="Q37" i="4"/>
  <c r="P29" i="4"/>
  <c r="P28" i="4"/>
  <c r="A5" i="4"/>
  <c r="A63" i="2"/>
  <c r="H2079" i="5"/>
  <c r="S2300" i="5"/>
  <c r="T1518" i="5"/>
  <c r="H2263" i="5"/>
  <c r="G399" i="5"/>
  <c r="T1544" i="5"/>
  <c r="F656" i="5"/>
  <c r="S1092" i="5"/>
  <c r="F839" i="5"/>
  <c r="G831" i="5"/>
  <c r="R950" i="5"/>
  <c r="T1550" i="5"/>
  <c r="T2433" i="5"/>
  <c r="J1784" i="5"/>
  <c r="R1832" i="5"/>
  <c r="H1792" i="5"/>
  <c r="G1808" i="5"/>
  <c r="T2401"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T1642" i="5"/>
  <c r="J2015" i="5"/>
  <c r="F1419" i="5"/>
  <c r="T1626" i="5"/>
  <c r="T1831"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T2086" i="5"/>
  <c r="S2086" i="5"/>
  <c r="G2215" i="5"/>
  <c r="G2287" i="5"/>
  <c r="S2150" i="5"/>
  <c r="R2191" i="5"/>
  <c r="F2310" i="5"/>
  <c r="T2346" i="5"/>
  <c r="S2346" i="5"/>
  <c r="I2279" i="5"/>
  <c r="T2308" i="5"/>
  <c r="S2308" i="5"/>
  <c r="T2362" i="5"/>
  <c r="R2374" i="5"/>
  <c r="T2314" i="5"/>
  <c r="S2314" i="5"/>
  <c r="F2315" i="5"/>
  <c r="T2330" i="5"/>
  <c r="S2330" i="5"/>
  <c r="I2351" i="5"/>
  <c r="T2409" i="5"/>
  <c r="F2459" i="5"/>
  <c r="H2471" i="5"/>
  <c r="T2393"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T1159"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T999" i="5"/>
  <c r="S1031" i="5"/>
  <c r="H270" i="5"/>
  <c r="G382" i="5"/>
  <c r="J526" i="5"/>
  <c r="F568" i="5"/>
  <c r="G576" i="5"/>
  <c r="J592" i="5"/>
  <c r="G600" i="5"/>
  <c r="G608" i="5"/>
  <c r="R632" i="5"/>
  <c r="J640" i="5"/>
  <c r="T1709" i="5"/>
  <c r="S1773" i="5"/>
  <c r="T1773" i="5"/>
  <c r="S1869" i="5"/>
  <c r="T1869" i="5"/>
  <c r="S865" i="5"/>
  <c r="T1093" i="5"/>
  <c r="T1141" i="5"/>
  <c r="S1242" i="5"/>
  <c r="S1294" i="5"/>
  <c r="T837" i="5"/>
  <c r="T845" i="5"/>
  <c r="I870" i="5"/>
  <c r="T877" i="5"/>
  <c r="T1242" i="5"/>
  <c r="T1270" i="5"/>
  <c r="T1346"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G1662" i="5"/>
  <c r="T1207" i="5"/>
  <c r="T1287" i="5"/>
  <c r="S1216" i="5"/>
  <c r="S1292" i="5"/>
  <c r="S1340" i="5"/>
  <c r="S1350" i="5"/>
  <c r="S1358" i="5"/>
  <c r="S1519" i="5"/>
  <c r="T1519" i="5"/>
  <c r="T1527" i="5"/>
  <c r="S1543" i="5"/>
  <c r="T1543" i="5"/>
  <c r="S1551" i="5"/>
  <c r="T1551" i="5"/>
  <c r="T1559" i="5"/>
  <c r="S1575" i="5"/>
  <c r="T1575" i="5"/>
  <c r="T1591" i="5"/>
  <c r="S1607" i="5"/>
  <c r="T1607" i="5"/>
  <c r="T1623" i="5"/>
  <c r="S1639" i="5"/>
  <c r="T1639" i="5"/>
  <c r="S1647" i="5"/>
  <c r="T1200" i="5"/>
  <c r="S1207" i="5"/>
  <c r="T1212" i="5"/>
  <c r="T1228" i="5"/>
  <c r="T1248" i="5"/>
  <c r="T1264" i="5"/>
  <c r="S1311" i="5"/>
  <c r="S1327" i="5"/>
  <c r="T1340" i="5"/>
  <c r="T1358" i="5"/>
  <c r="S1351" i="5"/>
  <c r="S1360" i="5"/>
  <c r="T1391" i="5"/>
  <c r="S1391" i="5"/>
  <c r="S1441" i="5"/>
  <c r="T1449" i="5"/>
  <c r="T1465" i="5"/>
  <c r="S1465" i="5"/>
  <c r="S1473" i="5"/>
  <c r="T1481" i="5"/>
  <c r="S1481" i="5"/>
  <c r="T1489" i="5"/>
  <c r="S1489" i="5"/>
  <c r="S1497" i="5"/>
  <c r="T1505" i="5"/>
  <c r="S1505" i="5"/>
  <c r="T1513" i="5"/>
  <c r="T1537" i="5"/>
  <c r="T1569" i="5"/>
  <c r="S1633" i="5"/>
  <c r="F1192" i="5"/>
  <c r="R1256" i="5"/>
  <c r="T1360" i="5"/>
  <c r="H1461" i="5"/>
  <c r="G1664" i="5"/>
  <c r="G1683" i="5"/>
  <c r="R1688" i="5"/>
  <c r="J1696" i="5"/>
  <c r="S1761" i="5"/>
  <c r="S1777" i="5"/>
  <c r="S1825" i="5"/>
  <c r="S1889" i="5"/>
  <c r="T1889" i="5"/>
  <c r="S1929" i="5"/>
  <c r="T1929" i="5"/>
  <c r="S1953" i="5"/>
  <c r="T1953" i="5"/>
  <c r="S2002" i="5"/>
  <c r="S2010" i="5"/>
  <c r="T2002" i="5"/>
  <c r="T2010" i="5"/>
  <c r="R1669" i="5"/>
  <c r="I1669" i="5"/>
  <c r="S1717" i="5"/>
  <c r="S1765" i="5"/>
  <c r="S1813" i="5"/>
  <c r="S1829" i="5"/>
  <c r="S1845" i="5"/>
  <c r="S1877" i="5"/>
  <c r="S1906" i="5"/>
  <c r="S1922" i="5"/>
  <c r="S1946" i="5"/>
  <c r="S1978" i="5"/>
  <c r="H2064" i="5"/>
  <c r="S2286" i="5"/>
  <c r="T2286" i="5"/>
  <c r="J1424" i="5"/>
  <c r="H1432" i="5"/>
  <c r="I1440" i="5"/>
  <c r="G1476" i="5"/>
  <c r="H1480" i="5"/>
  <c r="R1504" i="5"/>
  <c r="I1508" i="5"/>
  <c r="F1512" i="5"/>
  <c r="T1906" i="5"/>
  <c r="T1922" i="5"/>
  <c r="T1946" i="5"/>
  <c r="T1978"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T2263"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T1934" i="5"/>
  <c r="T1942" i="5"/>
  <c r="T1958" i="5"/>
  <c r="T1966" i="5"/>
  <c r="T1990" i="5"/>
  <c r="T2022" i="5"/>
  <c r="T227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J2376" i="5"/>
  <c r="R2060" i="5"/>
  <c r="T2477" i="5"/>
  <c r="S2477" i="5"/>
  <c r="S2041" i="5"/>
  <c r="T2041" i="5"/>
  <c r="S2049" i="5"/>
  <c r="T2049" i="5"/>
  <c r="S2055" i="5"/>
  <c r="T2055" i="5"/>
  <c r="T2057" i="5"/>
  <c r="S2061" i="5"/>
  <c r="T2061" i="5"/>
  <c r="S2063" i="5"/>
  <c r="S2068" i="5"/>
  <c r="S2080" i="5"/>
  <c r="S2092" i="5"/>
  <c r="S2100" i="5"/>
  <c r="S2112" i="5"/>
  <c r="S2132" i="5"/>
  <c r="S2144" i="5"/>
  <c r="S2164" i="5"/>
  <c r="H2181" i="5"/>
  <c r="J2181" i="5"/>
  <c r="R2181" i="5"/>
  <c r="F2181" i="5"/>
  <c r="G2181" i="5"/>
  <c r="S2184" i="5"/>
  <c r="S2212" i="5"/>
  <c r="H2213" i="5"/>
  <c r="S2319" i="5"/>
  <c r="T2063" i="5"/>
  <c r="T2068" i="5"/>
  <c r="T2132" i="5"/>
  <c r="T2144" i="5"/>
  <c r="T2164" i="5"/>
  <c r="T2168" i="5"/>
  <c r="T2184" i="5"/>
  <c r="T2212" i="5"/>
  <c r="S2069" i="5"/>
  <c r="S2085" i="5"/>
  <c r="S2105" i="5"/>
  <c r="S2113" i="5"/>
  <c r="S2125" i="5"/>
  <c r="J2126" i="5"/>
  <c r="S2137" i="5"/>
  <c r="S2145" i="5"/>
  <c r="S2157" i="5"/>
  <c r="S2165" i="5"/>
  <c r="S2225" i="5"/>
  <c r="S2233" i="5"/>
  <c r="S2240" i="5"/>
  <c r="S2264" i="5"/>
  <c r="S2333" i="5"/>
  <c r="S2337" i="5"/>
  <c r="S2341" i="5"/>
  <c r="S2345"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F2320" i="5"/>
  <c r="G2336" i="5"/>
  <c r="J2368" i="5"/>
  <c r="T2461" i="5"/>
  <c r="S2461" i="5"/>
  <c r="T2493" i="5"/>
  <c r="S2493" i="5"/>
  <c r="J2112" i="5"/>
  <c r="S2119" i="5"/>
  <c r="S2151" i="5"/>
  <c r="S2191" i="5"/>
  <c r="S2199" i="5"/>
  <c r="S2215" i="5"/>
  <c r="S2220" i="5"/>
  <c r="S2229" i="5"/>
  <c r="S2236" i="5"/>
  <c r="S2277" i="5"/>
  <c r="S2285" i="5"/>
  <c r="S2292"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S2357" i="5"/>
  <c r="S2361" i="5"/>
  <c r="S2365" i="5"/>
  <c r="S2369" i="5"/>
  <c r="S2373" i="5"/>
  <c r="S2377" i="5"/>
  <c r="S2381" i="5"/>
  <c r="S2385" i="5"/>
  <c r="T2453" i="5"/>
  <c r="S2453" i="5"/>
  <c r="T2469" i="5"/>
  <c r="S2469" i="5"/>
  <c r="T2485" i="5"/>
  <c r="S2485" i="5"/>
  <c r="T2357" i="5"/>
  <c r="T2361" i="5"/>
  <c r="T2365" i="5"/>
  <c r="T2369" i="5"/>
  <c r="T2373" i="5"/>
  <c r="T2377" i="5"/>
  <c r="T2381" i="5"/>
  <c r="T2385" i="5"/>
  <c r="F2413" i="5"/>
  <c r="H2421" i="5"/>
  <c r="R2391" i="5"/>
  <c r="G2391" i="5"/>
  <c r="H2391" i="5"/>
  <c r="H2397" i="5"/>
  <c r="T2457" i="5"/>
  <c r="S2457" i="5"/>
  <c r="T2473" i="5"/>
  <c r="S2473" i="5"/>
  <c r="T2489"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S1652" i="5"/>
  <c r="S1154" i="5"/>
  <c r="T1576" i="5"/>
  <c r="F1075" i="5"/>
  <c r="S946" i="5"/>
  <c r="T1658" i="5"/>
  <c r="T610" i="5"/>
  <c r="F123" i="5"/>
  <c r="S377" i="5"/>
  <c r="H501" i="5"/>
  <c r="R143" i="5"/>
  <c r="H1455" i="5"/>
  <c r="S1269" i="5"/>
  <c r="J999" i="5"/>
  <c r="S922" i="5"/>
  <c r="T605" i="5"/>
  <c r="S361" i="5"/>
  <c r="F1455" i="5"/>
  <c r="T1269" i="5"/>
  <c r="G1075" i="5"/>
  <c r="S798" i="5"/>
  <c r="T1530" i="5"/>
  <c r="T1482" i="5"/>
  <c r="S2478" i="5"/>
  <c r="T330" i="5"/>
  <c r="J463" i="5"/>
  <c r="T570" i="5"/>
  <c r="S570" i="5"/>
  <c r="T692" i="5"/>
  <c r="S692" i="5"/>
  <c r="F1011" i="5"/>
  <c r="T1040" i="5"/>
  <c r="H1344" i="5"/>
  <c r="S1430" i="5"/>
  <c r="T1430" i="5"/>
  <c r="T1582" i="5"/>
  <c r="S1582" i="5"/>
  <c r="T1640" i="5"/>
  <c r="T1646" i="5"/>
  <c r="S1646" i="5"/>
  <c r="S1698" i="5"/>
  <c r="T1698" i="5"/>
  <c r="S2450" i="5"/>
  <c r="T2450" i="5"/>
  <c r="T176" i="5"/>
  <c r="T182" i="5"/>
  <c r="S182" i="5"/>
  <c r="J205" i="5"/>
  <c r="R205" i="5"/>
  <c r="H205" i="5"/>
  <c r="I205" i="5"/>
  <c r="T236" i="5"/>
  <c r="S236" i="5"/>
  <c r="S273" i="5"/>
  <c r="T297" i="5"/>
  <c r="H333" i="5"/>
  <c r="F333" i="5"/>
  <c r="R333" i="5"/>
  <c r="T353" i="5"/>
  <c r="S353" i="5"/>
  <c r="T359" i="5"/>
  <c r="T365" i="5"/>
  <c r="S365" i="5"/>
  <c r="S426" i="5"/>
  <c r="T426" i="5"/>
  <c r="H431" i="5"/>
  <c r="G431" i="5"/>
  <c r="I431" i="5"/>
  <c r="S492" i="5"/>
  <c r="T492" i="5"/>
  <c r="S540" i="5"/>
  <c r="T552" i="5"/>
  <c r="S552" i="5"/>
  <c r="T558" i="5"/>
  <c r="S558" i="5"/>
  <c r="J563" i="5"/>
  <c r="R563" i="5"/>
  <c r="T593" i="5"/>
  <c r="S593" i="5"/>
  <c r="T648" i="5"/>
  <c r="I663" i="5"/>
  <c r="G663" i="5"/>
  <c r="R663" i="5"/>
  <c r="F663" i="5"/>
  <c r="J668" i="5"/>
  <c r="F668" i="5"/>
  <c r="R668" i="5"/>
  <c r="H668" i="5"/>
  <c r="I668" i="5"/>
  <c r="T674" i="5"/>
  <c r="S722" i="5"/>
  <c r="T722" i="5"/>
  <c r="S727" i="5"/>
  <c r="T727" i="5"/>
  <c r="S834" i="5"/>
  <c r="S871" i="5"/>
  <c r="T871" i="5"/>
  <c r="S914" i="5"/>
  <c r="S974" i="5"/>
  <c r="T974" i="5"/>
  <c r="T980" i="5"/>
  <c r="S986" i="5"/>
  <c r="S1038" i="5"/>
  <c r="T1038" i="5"/>
  <c r="T1044" i="5"/>
  <c r="S1044" i="5"/>
  <c r="T1050" i="5"/>
  <c r="S1050" i="5"/>
  <c r="T1079" i="5"/>
  <c r="T1098" i="5"/>
  <c r="S1098" i="5"/>
  <c r="S1148" i="5"/>
  <c r="T1148" i="5"/>
  <c r="T1177" i="5"/>
  <c r="S1177" i="5"/>
  <c r="T1213" i="5"/>
  <c r="S1213" i="5"/>
  <c r="S1237" i="5"/>
  <c r="T1249" i="5"/>
  <c r="S1249" i="5"/>
  <c r="T1368" i="5"/>
  <c r="T1390" i="5"/>
  <c r="S1390" i="5"/>
  <c r="I1416" i="5"/>
  <c r="S1428" i="5"/>
  <c r="T1428" i="5"/>
  <c r="S1466" i="5"/>
  <c r="T1494" i="5"/>
  <c r="S1494" i="5"/>
  <c r="T1568" i="5"/>
  <c r="S1568" i="5"/>
  <c r="T1632" i="5"/>
  <c r="S1632" i="5"/>
  <c r="T1672" i="5"/>
  <c r="S1672" i="5"/>
  <c r="T1678" i="5"/>
  <c r="S1678" i="5"/>
  <c r="T1684" i="5"/>
  <c r="S1684" i="5"/>
  <c r="S1690" i="5"/>
  <c r="T1690" i="5"/>
  <c r="F1720" i="5"/>
  <c r="R1759" i="5"/>
  <c r="H1759" i="5"/>
  <c r="S1791" i="5"/>
  <c r="T1823" i="5"/>
  <c r="S1823" i="5"/>
  <c r="R1827" i="5"/>
  <c r="G1875" i="5"/>
  <c r="I1911" i="5"/>
  <c r="T2048" i="5"/>
  <c r="S2048" i="5"/>
  <c r="T2154" i="5"/>
  <c r="T2198" i="5"/>
  <c r="S2198" i="5"/>
  <c r="T2304" i="5"/>
  <c r="R2396" i="5"/>
  <c r="H2396" i="5"/>
  <c r="S2417" i="5"/>
  <c r="T2417" i="5"/>
  <c r="S2470" i="5"/>
  <c r="T2476" i="5"/>
  <c r="I333" i="5"/>
  <c r="S119" i="5"/>
  <c r="S183" i="5"/>
  <c r="T183" i="5"/>
  <c r="T189" i="5"/>
  <c r="S189" i="5"/>
  <c r="T222" i="5"/>
  <c r="I236" i="5"/>
  <c r="G236" i="5"/>
  <c r="J236" i="5"/>
  <c r="F236" i="5"/>
  <c r="T303" i="5"/>
  <c r="T413" i="5"/>
  <c r="T432" i="5"/>
  <c r="S432" i="5"/>
  <c r="S438" i="5"/>
  <c r="T438" i="5"/>
  <c r="S444" i="5"/>
  <c r="S474" i="5"/>
  <c r="T500" i="5"/>
  <c r="S500" i="5"/>
  <c r="T505" i="5"/>
  <c r="S505" i="5"/>
  <c r="S564" i="5"/>
  <c r="T568" i="5"/>
  <c r="T604" i="5"/>
  <c r="S604" i="5"/>
  <c r="S634" i="5"/>
  <c r="T634" i="5"/>
  <c r="S664" i="5"/>
  <c r="T669" i="5"/>
  <c r="S669" i="5"/>
  <c r="S680" i="5"/>
  <c r="S791" i="5"/>
  <c r="T902" i="5"/>
  <c r="S902" i="5"/>
  <c r="S928" i="5"/>
  <c r="T951" i="5"/>
  <c r="T958" i="5"/>
  <c r="T992" i="5"/>
  <c r="S992" i="5"/>
  <c r="T998" i="5"/>
  <c r="T1056" i="5"/>
  <c r="S1056" i="5"/>
  <c r="T1068" i="5"/>
  <c r="S1135" i="5"/>
  <c r="T1135" i="5"/>
  <c r="T1144" i="5"/>
  <c r="S1144" i="5"/>
  <c r="S1293" i="5"/>
  <c r="T1293" i="5"/>
  <c r="T1313" i="5"/>
  <c r="S1386" i="5"/>
  <c r="T1442" i="5"/>
  <c r="S1442" i="5"/>
  <c r="S1474" i="5"/>
  <c r="T1474" i="5"/>
  <c r="T1495" i="5"/>
  <c r="T1502" i="5"/>
  <c r="S1502" i="5"/>
  <c r="S1534" i="5"/>
  <c r="S1546" i="5"/>
  <c r="T1546" i="5"/>
  <c r="S1598" i="5"/>
  <c r="T1604" i="5"/>
  <c r="T1610" i="5"/>
  <c r="S1610" i="5"/>
  <c r="S1662" i="5"/>
  <c r="T1696" i="5"/>
  <c r="S1696" i="5"/>
  <c r="T1743" i="5"/>
  <c r="T1871" i="5"/>
  <c r="S1871" i="5"/>
  <c r="G2000" i="5"/>
  <c r="S2042" i="5"/>
  <c r="T2042" i="5"/>
  <c r="F2239" i="5"/>
  <c r="T2326" i="5"/>
  <c r="S2326" i="5"/>
  <c r="S2348" i="5"/>
  <c r="T2378" i="5"/>
  <c r="S2378" i="5"/>
  <c r="T2397" i="5"/>
  <c r="S2425" i="5"/>
  <c r="T2425" i="5"/>
  <c r="S399" i="5"/>
  <c r="J333" i="5"/>
  <c r="H381" i="5"/>
  <c r="R381" i="5"/>
  <c r="G461" i="5"/>
  <c r="S980" i="5"/>
  <c r="T242" i="5"/>
  <c r="F381" i="5"/>
  <c r="I563" i="5"/>
  <c r="R236" i="5"/>
  <c r="S359" i="5"/>
  <c r="S297" i="5"/>
  <c r="T1103" i="5"/>
  <c r="S784" i="5"/>
  <c r="G205" i="5"/>
  <c r="G333" i="5"/>
  <c r="S176" i="5"/>
  <c r="T986" i="5"/>
  <c r="T366" i="5"/>
  <c r="S366" i="5"/>
  <c r="T734" i="5"/>
  <c r="S734" i="5"/>
  <c r="S934" i="5"/>
  <c r="S970" i="5"/>
  <c r="S310" i="5"/>
  <c r="T310" i="5"/>
  <c r="S512" i="5"/>
  <c r="T512" i="5"/>
  <c r="T681" i="5"/>
  <c r="S681" i="5"/>
  <c r="T745" i="5"/>
  <c r="S745" i="5"/>
  <c r="S761" i="5"/>
  <c r="S201" i="5"/>
  <c r="S574" i="5"/>
  <c r="T1378"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H253" i="5"/>
  <c r="R253" i="5"/>
  <c r="I253" i="5"/>
  <c r="G253" i="5"/>
  <c r="S260" i="5"/>
  <c r="S284" i="5"/>
  <c r="T284" i="5"/>
  <c r="S290" i="5"/>
  <c r="T290" i="5"/>
  <c r="S296" i="5"/>
  <c r="T346" i="5"/>
  <c r="S346" i="5"/>
  <c r="T358" i="5"/>
  <c r="S358" i="5"/>
  <c r="S364" i="5"/>
  <c r="T364" i="5"/>
  <c r="T418" i="5"/>
  <c r="S418" i="5"/>
  <c r="T437" i="5"/>
  <c r="S437" i="5"/>
  <c r="T454" i="5"/>
  <c r="S461" i="5"/>
  <c r="S2468" i="5"/>
  <c r="S2482" i="5"/>
  <c r="T2482" i="5"/>
  <c r="G545" i="5"/>
  <c r="R49" i="5"/>
  <c r="R33" i="5"/>
  <c r="I19" i="5"/>
  <c r="G71" i="5"/>
  <c r="T71" i="5"/>
  <c r="T101" i="5"/>
  <c r="T112" i="5"/>
  <c r="S112" i="5"/>
  <c r="T118" i="5"/>
  <c r="S118" i="5"/>
  <c r="S124" i="5"/>
  <c r="H1436" i="5"/>
  <c r="G1548" i="5"/>
  <c r="G1612" i="5"/>
  <c r="F187" i="5"/>
  <c r="G175" i="5"/>
  <c r="J276" i="5"/>
  <c r="R1548" i="5"/>
  <c r="R1612" i="5"/>
  <c r="I1564" i="5"/>
  <c r="G1436" i="5"/>
  <c r="R1670" i="5"/>
  <c r="I276" i="5"/>
  <c r="F1612" i="5"/>
  <c r="H1564" i="5"/>
  <c r="J1548" i="5"/>
  <c r="J1612" i="5"/>
  <c r="J253" i="5"/>
  <c r="S278" i="5"/>
  <c r="T2446" i="5"/>
  <c r="I2255" i="5"/>
  <c r="T671" i="5"/>
  <c r="R543" i="5"/>
  <c r="S751" i="5"/>
  <c r="S806" i="5"/>
  <c r="S1388" i="5"/>
  <c r="T762" i="5"/>
  <c r="S2430" i="5"/>
  <c r="T735" i="5"/>
  <c r="S580" i="5"/>
  <c r="T404" i="5"/>
  <c r="J1192" i="5"/>
  <c r="S838" i="5"/>
  <c r="T730" i="5"/>
  <c r="T138" i="5"/>
  <c r="S138" i="5"/>
  <c r="T280" i="5"/>
  <c r="T560" i="5"/>
  <c r="T538" i="5"/>
  <c r="T652" i="5"/>
  <c r="T698" i="5"/>
  <c r="S575" i="5"/>
  <c r="T646" i="5"/>
  <c r="S636" i="5"/>
  <c r="S502" i="5"/>
  <c r="T532" i="5"/>
  <c r="S532" i="5"/>
  <c r="S1118" i="5"/>
  <c r="T1118" i="5"/>
  <c r="S1150" i="5"/>
  <c r="T1150" i="5"/>
  <c r="S1410" i="5"/>
  <c r="T1410" i="5"/>
  <c r="S1456" i="5"/>
  <c r="T1456" i="5"/>
  <c r="T2030" i="5"/>
  <c r="S2030" i="5"/>
  <c r="T2058" i="5"/>
  <c r="F111" i="5"/>
  <c r="J111" i="5"/>
  <c r="T398" i="5"/>
  <c r="S398" i="5"/>
  <c r="T508" i="5"/>
  <c r="F543" i="5"/>
  <c r="G543" i="5"/>
  <c r="S601" i="5"/>
  <c r="T641" i="5"/>
  <c r="T656" i="5"/>
  <c r="S672" i="5"/>
  <c r="T736" i="5"/>
  <c r="T954" i="5"/>
  <c r="S954" i="5"/>
  <c r="S960" i="5"/>
  <c r="T960" i="5"/>
  <c r="T1030" i="5"/>
  <c r="S1030" i="5"/>
  <c r="S1142" i="5"/>
  <c r="S144" i="5"/>
  <c r="S790" i="5"/>
  <c r="T664" i="5"/>
  <c r="S890" i="5"/>
  <c r="S854" i="5"/>
  <c r="T276" i="5"/>
  <c r="T376" i="5"/>
  <c r="S162" i="5"/>
  <c r="J87" i="5"/>
  <c r="T633" i="5"/>
  <c r="T450" i="5"/>
  <c r="H472" i="5"/>
  <c r="F472" i="5"/>
  <c r="H302" i="5"/>
  <c r="G302" i="5"/>
  <c r="J302" i="5"/>
  <c r="S175" i="5"/>
  <c r="T175" i="5"/>
  <c r="T181" i="5"/>
  <c r="S181" i="5"/>
  <c r="S1000" i="5"/>
  <c r="S1006" i="5"/>
  <c r="S1012" i="5"/>
  <c r="T1012" i="5"/>
  <c r="S1018" i="5"/>
  <c r="T1018" i="5"/>
  <c r="S1047" i="5"/>
  <c r="T1047" i="5"/>
  <c r="T1064" i="5"/>
  <c r="S1064" i="5"/>
  <c r="T1070" i="5"/>
  <c r="S1070" i="5"/>
  <c r="T1076" i="5"/>
  <c r="T1082" i="5"/>
  <c r="S1082" i="5"/>
  <c r="G985" i="5"/>
  <c r="R89" i="5"/>
  <c r="G73" i="5"/>
  <c r="H57" i="5"/>
  <c r="R41" i="5"/>
  <c r="I25" i="5"/>
  <c r="S989" i="5"/>
  <c r="T972" i="5"/>
  <c r="S972" i="5"/>
  <c r="T2370" i="5"/>
  <c r="S2370" i="5"/>
  <c r="R853" i="5"/>
  <c r="S1076" i="5"/>
  <c r="T125" i="5"/>
  <c r="S125" i="5"/>
  <c r="R223" i="5"/>
  <c r="T108" i="5"/>
  <c r="R2148" i="5"/>
  <c r="G2148" i="5"/>
  <c r="H2148" i="5"/>
  <c r="T2350" i="5"/>
  <c r="S2350" i="5"/>
  <c r="T961" i="5"/>
  <c r="S920" i="5"/>
  <c r="S2034" i="5"/>
  <c r="T2034" i="5"/>
  <c r="T2138" i="5"/>
  <c r="S2138" i="5"/>
  <c r="S961" i="5"/>
  <c r="I1144" i="5"/>
  <c r="S744" i="5"/>
  <c r="T744" i="5"/>
  <c r="S136" i="5"/>
  <c r="T208" i="5"/>
  <c r="S208" i="5"/>
  <c r="T214" i="5"/>
  <c r="S214" i="5"/>
  <c r="S264" i="5"/>
  <c r="T264" i="5"/>
  <c r="S1404" i="5"/>
  <c r="T1404" i="5"/>
  <c r="T1448" i="5"/>
  <c r="S1448" i="5"/>
  <c r="S1496" i="5"/>
  <c r="T1496" i="5"/>
  <c r="T1552" i="5"/>
  <c r="S1552" i="5"/>
  <c r="T1570" i="5"/>
  <c r="T1616" i="5"/>
  <c r="T1634" i="5"/>
  <c r="S1634" i="5"/>
  <c r="S1674" i="5"/>
  <c r="T1674" i="5"/>
  <c r="H1743" i="5"/>
  <c r="T136" i="5"/>
  <c r="S1136" i="5"/>
  <c r="T2206" i="5"/>
  <c r="I2311" i="5"/>
  <c r="G2311" i="5"/>
  <c r="T119" i="5"/>
  <c r="S568" i="5"/>
  <c r="T666" i="5"/>
  <c r="S130" i="5"/>
  <c r="T270" i="5"/>
  <c r="S270" i="5"/>
  <c r="T309" i="5"/>
  <c r="S309" i="5"/>
  <c r="T326" i="5"/>
  <c r="S344" i="5"/>
  <c r="T344" i="5"/>
  <c r="J367" i="5"/>
  <c r="T373" i="5"/>
  <c r="T385" i="5"/>
  <c r="T391" i="5"/>
  <c r="S391" i="5"/>
  <c r="T409" i="5"/>
  <c r="S409" i="5"/>
  <c r="S441" i="5"/>
  <c r="S453" i="5"/>
  <c r="T477" i="5"/>
  <c r="S477" i="5"/>
  <c r="S506" i="5"/>
  <c r="T506" i="5"/>
  <c r="T511" i="5"/>
  <c r="S511" i="5"/>
  <c r="T518" i="5"/>
  <c r="S518" i="5"/>
  <c r="H523" i="5"/>
  <c r="J523" i="5"/>
  <c r="I523" i="5"/>
  <c r="S548" i="5"/>
  <c r="S559" i="5"/>
  <c r="F564" i="5"/>
  <c r="J564" i="5"/>
  <c r="H564" i="5"/>
  <c r="T569" i="5"/>
  <c r="S569" i="5"/>
  <c r="T583" i="5"/>
  <c r="T599" i="5"/>
  <c r="S599" i="5"/>
  <c r="S609" i="5"/>
  <c r="T609" i="5"/>
  <c r="T624" i="5"/>
  <c r="G629" i="5"/>
  <c r="J629" i="5"/>
  <c r="T645" i="5"/>
  <c r="S645" i="5"/>
  <c r="I660" i="5"/>
  <c r="G660" i="5"/>
  <c r="F660" i="5"/>
  <c r="H660" i="5"/>
  <c r="J660" i="5"/>
  <c r="T670" i="5"/>
  <c r="S670" i="5"/>
  <c r="T701" i="5"/>
  <c r="S701" i="5"/>
  <c r="T717" i="5"/>
  <c r="S728" i="5"/>
  <c r="T728" i="5"/>
  <c r="S733" i="5"/>
  <c r="T733" i="5"/>
  <c r="T2389" i="5"/>
  <c r="S2413" i="5"/>
  <c r="T2413" i="5"/>
  <c r="T2434" i="5"/>
  <c r="S2434" i="5"/>
  <c r="S2441" i="5"/>
  <c r="T2441" i="5"/>
  <c r="T2448" i="5"/>
  <c r="S2462" i="5"/>
  <c r="T2462" i="5"/>
  <c r="T2490" i="5"/>
  <c r="S2490" i="5"/>
  <c r="G81" i="5"/>
  <c r="R660" i="5"/>
  <c r="R564" i="5"/>
  <c r="F19" i="5"/>
  <c r="T92" i="5"/>
  <c r="T98" i="5"/>
  <c r="S98" i="5"/>
  <c r="T120" i="5"/>
  <c r="F203" i="5"/>
  <c r="S215" i="5"/>
  <c r="T215" i="5"/>
  <c r="R219" i="5"/>
  <c r="T224" i="5"/>
  <c r="S224" i="5"/>
  <c r="S1664" i="5"/>
  <c r="T1664" i="5"/>
  <c r="T1704" i="5"/>
  <c r="S1704" i="5"/>
  <c r="T1727" i="5"/>
  <c r="S1727" i="5"/>
  <c r="H1744" i="5"/>
  <c r="I1848" i="5"/>
  <c r="F1848" i="5"/>
  <c r="G1848" i="5"/>
  <c r="T2028" i="5"/>
  <c r="S2028" i="5"/>
  <c r="S2050" i="5"/>
  <c r="T2050" i="5"/>
  <c r="T2056" i="5"/>
  <c r="S2056" i="5"/>
  <c r="T2062" i="5"/>
  <c r="T2074" i="5"/>
  <c r="T2094" i="5"/>
  <c r="S2094" i="5"/>
  <c r="T2174" i="5"/>
  <c r="I2270" i="5"/>
  <c r="G2270" i="5"/>
  <c r="S1164" i="5"/>
  <c r="T1164" i="5"/>
  <c r="S1181" i="5"/>
  <c r="T1205" i="5"/>
  <c r="S1205" i="5"/>
  <c r="H1240" i="5"/>
  <c r="I1240" i="5"/>
  <c r="I1310" i="5"/>
  <c r="H1310" i="5"/>
  <c r="F1310" i="5"/>
  <c r="J1310" i="5"/>
  <c r="R1310" i="5"/>
  <c r="G1310" i="5"/>
  <c r="S1420" i="5"/>
  <c r="T1420" i="5"/>
  <c r="S1438" i="5"/>
  <c r="T1470" i="5"/>
  <c r="S1470" i="5"/>
  <c r="T1506" i="5"/>
  <c r="J1531" i="5"/>
  <c r="T1578" i="5"/>
  <c r="S1578" i="5"/>
  <c r="T1034" i="5"/>
  <c r="S1034" i="5"/>
  <c r="S1108" i="5"/>
  <c r="T1108" i="5"/>
  <c r="S738" i="5"/>
  <c r="T738" i="5"/>
  <c r="T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T564" i="5"/>
  <c r="J175" i="5"/>
  <c r="T362" i="5"/>
  <c r="T185" i="5"/>
  <c r="S534" i="5"/>
  <c r="S607" i="5"/>
  <c r="T544" i="5"/>
  <c r="S1088" i="5"/>
  <c r="T111" i="5"/>
  <c r="S818" i="5"/>
  <c r="T102" i="5"/>
  <c r="T352" i="5"/>
  <c r="T970" i="5"/>
  <c r="T688" i="5"/>
  <c r="S229" i="5"/>
  <c r="J1654" i="5"/>
  <c r="I1654" i="5"/>
  <c r="R980" i="5"/>
  <c r="F1604" i="5"/>
  <c r="R300" i="5"/>
  <c r="F579" i="5"/>
  <c r="S92" i="5"/>
  <c r="S504" i="5"/>
  <c r="T298" i="5"/>
  <c r="S202" i="5"/>
  <c r="T124" i="5"/>
  <c r="J579" i="5"/>
  <c r="G1492" i="5"/>
  <c r="R1038" i="5"/>
  <c r="R468" i="5"/>
  <c r="F468" i="5"/>
  <c r="J1068" i="5"/>
  <c r="F1068" i="5"/>
  <c r="T151" i="5"/>
  <c r="S194" i="5"/>
  <c r="T256" i="5"/>
  <c r="S106" i="5"/>
  <c r="S350" i="5"/>
  <c r="T458" i="5"/>
  <c r="S458" i="5"/>
  <c r="T296" i="5"/>
  <c r="T582" i="5"/>
  <c r="S250" i="5"/>
  <c r="S188" i="5"/>
  <c r="F516" i="5"/>
  <c r="G472" i="5"/>
  <c r="F1644" i="5"/>
  <c r="H1654" i="5"/>
  <c r="I1020" i="5"/>
  <c r="G516" i="5"/>
  <c r="R516" i="5"/>
  <c r="G1564" i="5"/>
  <c r="F1564" i="5"/>
  <c r="T170" i="5"/>
  <c r="S170" i="5"/>
  <c r="T621" i="5"/>
  <c r="S621" i="5"/>
  <c r="S340" i="5"/>
  <c r="T100" i="5"/>
  <c r="T150" i="5"/>
  <c r="S316" i="5"/>
  <c r="T316" i="5"/>
  <c r="S105" i="5"/>
  <c r="S256" i="5"/>
  <c r="T590" i="5"/>
  <c r="T1538" i="5"/>
  <c r="G1229"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S207" i="5"/>
  <c r="T207" i="5"/>
  <c r="S231" i="5"/>
  <c r="T231" i="5"/>
  <c r="T126" i="5"/>
  <c r="J181" i="5"/>
  <c r="T198" i="5"/>
  <c r="T1006" i="5"/>
  <c r="J612" i="5"/>
  <c r="S615" i="5"/>
  <c r="T53" i="5"/>
  <c r="J42" i="5"/>
  <c r="T42" i="5"/>
  <c r="T78" i="5"/>
  <c r="J26" i="5"/>
  <c r="T26" i="5"/>
  <c r="S84" i="5"/>
  <c r="S64" i="5"/>
  <c r="S32" i="5"/>
  <c r="J31" i="5"/>
  <c r="T31" i="5"/>
  <c r="T56" i="5"/>
  <c r="S62" i="5"/>
  <c r="S38" i="5"/>
  <c r="T52" i="5"/>
  <c r="J38" i="5"/>
  <c r="T38" i="5"/>
  <c r="S80" i="5"/>
  <c r="S58" i="5"/>
  <c r="S52" i="5"/>
  <c r="S24" i="5"/>
  <c r="S22" i="5"/>
  <c r="J32" i="5"/>
  <c r="T32" i="5"/>
  <c r="S70" i="5"/>
  <c r="T84" i="5"/>
  <c r="S18" i="5"/>
  <c r="S30" i="5"/>
  <c r="S81" i="5"/>
  <c r="J28" i="5"/>
  <c r="T28" i="5"/>
  <c r="S79" i="5"/>
  <c r="T62" i="5"/>
  <c r="S42" i="5"/>
  <c r="S48" i="5"/>
  <c r="S90" i="5"/>
  <c r="S28" i="5"/>
  <c r="S26" i="5"/>
  <c r="J48" i="5"/>
  <c r="T48" i="5"/>
  <c r="T87" i="5"/>
  <c r="S44" i="5"/>
  <c r="S82" i="5"/>
  <c r="T36" i="5"/>
  <c r="J24" i="5"/>
  <c r="T24" i="5"/>
  <c r="J22" i="5"/>
  <c r="T22" i="5"/>
  <c r="T81" i="5"/>
  <c r="T86" i="5"/>
  <c r="T55" i="5"/>
  <c r="J44"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S252" i="5"/>
  <c r="S554" i="5"/>
  <c r="I446" i="5"/>
  <c r="F1099" i="5"/>
  <c r="R1179" i="5"/>
  <c r="S440" i="5"/>
  <c r="S133" i="5"/>
  <c r="J1879" i="5"/>
  <c r="S392" i="5"/>
  <c r="T480" i="5"/>
  <c r="T786" i="5"/>
  <c r="T1277" i="5"/>
  <c r="T969" i="5"/>
  <c r="T279" i="5"/>
  <c r="S1201" i="5"/>
  <c r="S950" i="5"/>
  <c r="H859" i="5"/>
  <c r="S618" i="5"/>
  <c r="S473" i="5"/>
  <c r="G1275" i="5"/>
  <c r="S729" i="5"/>
  <c r="J382" i="5"/>
  <c r="T982" i="5"/>
  <c r="S120" i="5"/>
  <c r="S712" i="5"/>
  <c r="T554" i="5"/>
  <c r="T333" i="5"/>
  <c r="I1208" i="5"/>
  <c r="J399" i="5"/>
  <c r="T434" i="5"/>
  <c r="S286" i="5"/>
  <c r="G1483" i="5"/>
  <c r="S101" i="5"/>
  <c r="J623" i="5"/>
  <c r="S1126" i="5"/>
  <c r="S660" i="5"/>
  <c r="I347" i="5"/>
  <c r="T1201" i="5"/>
  <c r="T950" i="5"/>
  <c r="G859" i="5"/>
  <c r="T473" i="5"/>
  <c r="H150" i="5"/>
  <c r="S1223" i="5"/>
  <c r="T937" i="5"/>
  <c r="S1194" i="5"/>
  <c r="T812" i="5"/>
  <c r="S1146" i="5"/>
  <c r="G990" i="5"/>
  <c r="T318" i="5"/>
  <c r="S318" i="5"/>
  <c r="I2423" i="5"/>
  <c r="J1275" i="5"/>
  <c r="T95" i="5"/>
  <c r="T712" i="5"/>
  <c r="J446" i="5"/>
  <c r="S326" i="5"/>
  <c r="S152" i="5"/>
  <c r="T286" i="5"/>
  <c r="S800" i="5"/>
  <c r="J1935" i="5"/>
  <c r="R1879" i="5"/>
  <c r="G1966" i="5"/>
  <c r="S847" i="5"/>
  <c r="S665" i="5"/>
  <c r="T1216" i="5"/>
  <c r="S1336" i="5"/>
  <c r="T772" i="5"/>
  <c r="T210" i="5"/>
  <c r="F552" i="5"/>
  <c r="R2032" i="5"/>
  <c r="G1039" i="5"/>
  <c r="S1265" i="5"/>
  <c r="T589" i="5"/>
  <c r="T1136" i="5"/>
  <c r="F859" i="5"/>
  <c r="T502" i="5"/>
  <c r="J2023" i="5"/>
  <c r="H1483" i="5"/>
  <c r="R2023" i="5"/>
  <c r="S221" i="5"/>
  <c r="G623" i="5"/>
  <c r="I1166" i="5"/>
  <c r="T1033" i="5"/>
  <c r="S654" i="5"/>
  <c r="S406" i="5"/>
  <c r="T273" i="5"/>
  <c r="T1052" i="5"/>
  <c r="G279" i="5"/>
  <c r="G488" i="5"/>
  <c r="S165" i="5"/>
  <c r="R446" i="5"/>
  <c r="S293" i="5"/>
  <c r="R859" i="5"/>
  <c r="T600" i="5"/>
  <c r="T232" i="5"/>
  <c r="H2023" i="5"/>
  <c r="T654" i="5"/>
  <c r="T406" i="5"/>
  <c r="S853" i="5"/>
  <c r="R552" i="5"/>
  <c r="F752" i="5"/>
  <c r="H446" i="5"/>
  <c r="G1099" i="5"/>
  <c r="I859" i="5"/>
  <c r="S114" i="5"/>
  <c r="S460" i="5"/>
  <c r="I1879" i="5"/>
  <c r="F1935" i="5"/>
  <c r="H1879" i="5"/>
  <c r="T392" i="5"/>
  <c r="S184" i="5"/>
  <c r="I107" i="5"/>
  <c r="H768" i="5"/>
  <c r="T1244" i="5"/>
  <c r="S1180" i="5"/>
  <c r="S833" i="5"/>
  <c r="S898" i="5"/>
  <c r="T612" i="5"/>
  <c r="S216" i="5"/>
  <c r="S159" i="5"/>
  <c r="G446" i="5"/>
  <c r="T706" i="5"/>
  <c r="J859" i="5"/>
  <c r="R1935" i="5"/>
  <c r="S494" i="5"/>
  <c r="S786" i="5"/>
  <c r="S988" i="5"/>
  <c r="T428" i="5"/>
  <c r="S1230" i="5"/>
  <c r="S527" i="5"/>
  <c r="S1173" i="5"/>
  <c r="D35" i="6"/>
  <c r="D17" i="6"/>
  <c r="S292" i="5"/>
  <c r="S354" i="5"/>
  <c r="T354" i="5"/>
  <c r="R427" i="5"/>
  <c r="S629" i="5"/>
  <c r="S746" i="5"/>
  <c r="T746" i="5"/>
  <c r="T942" i="5"/>
  <c r="S942" i="5"/>
  <c r="S1032" i="5"/>
  <c r="T1032" i="5"/>
  <c r="S1257" i="5"/>
  <c r="T1329" i="5"/>
  <c r="S1329" i="5"/>
  <c r="S1352" i="5"/>
  <c r="T1400" i="5"/>
  <c r="S1400" i="5"/>
  <c r="T1405" i="5"/>
  <c r="T1422" i="5"/>
  <c r="S1422" i="5"/>
  <c r="S1450" i="5"/>
  <c r="T1450" i="5"/>
  <c r="T1457" i="5"/>
  <c r="S1480" i="5"/>
  <c r="T1480" i="5"/>
  <c r="S1488" i="5"/>
  <c r="T1488" i="5"/>
  <c r="S1504" i="5"/>
  <c r="T1504" i="5"/>
  <c r="H1519" i="5"/>
  <c r="G1519" i="5"/>
  <c r="S1532" i="5"/>
  <c r="T1532" i="5"/>
  <c r="T1545" i="5"/>
  <c r="S1545" i="5"/>
  <c r="I1551" i="5"/>
  <c r="R1551" i="5"/>
  <c r="F1551" i="5"/>
  <c r="G1551" i="5"/>
  <c r="T1558" i="5"/>
  <c r="T1564" i="5"/>
  <c r="S1564" i="5"/>
  <c r="S1577" i="5"/>
  <c r="T1577" i="5"/>
  <c r="R1583" i="5"/>
  <c r="I1583" i="5"/>
  <c r="F1583" i="5"/>
  <c r="T1609" i="5"/>
  <c r="S1609" i="5"/>
  <c r="T1628" i="5"/>
  <c r="S1628" i="5"/>
  <c r="S1641" i="5"/>
  <c r="T1641" i="5"/>
  <c r="T1673" i="5"/>
  <c r="F1679" i="5"/>
  <c r="I1679" i="5"/>
  <c r="S1686" i="5"/>
  <c r="T1686" i="5"/>
  <c r="S1692" i="5"/>
  <c r="T1692" i="5"/>
  <c r="T1705" i="5"/>
  <c r="S1705" i="5"/>
  <c r="T1712" i="5"/>
  <c r="S1718" i="5"/>
  <c r="T1718" i="5"/>
  <c r="R1727" i="5"/>
  <c r="I1727" i="5"/>
  <c r="F1727" i="5"/>
  <c r="S1733" i="5"/>
  <c r="T1738" i="5"/>
  <c r="S1738" i="5"/>
  <c r="T1749" i="5"/>
  <c r="F1760" i="5"/>
  <c r="G1760" i="5"/>
  <c r="J1760" i="5"/>
  <c r="T1766" i="5"/>
  <c r="S1766" i="5"/>
  <c r="S1784" i="5"/>
  <c r="T1784" i="5"/>
  <c r="F1795" i="5"/>
  <c r="T1801" i="5"/>
  <c r="S1801" i="5"/>
  <c r="J1807" i="5"/>
  <c r="I1807" i="5"/>
  <c r="S1814" i="5"/>
  <c r="T1814" i="5"/>
  <c r="G1819" i="5"/>
  <c r="H1819" i="5"/>
  <c r="G1824" i="5"/>
  <c r="T1830" i="5"/>
  <c r="S1830" i="5"/>
  <c r="F1835" i="5"/>
  <c r="S1847" i="5"/>
  <c r="T1854" i="5"/>
  <c r="J1859" i="5"/>
  <c r="I1859" i="5"/>
  <c r="T1865" i="5"/>
  <c r="S1865" i="5"/>
  <c r="T1876" i="5"/>
  <c r="S1876" i="5"/>
  <c r="H1883" i="5"/>
  <c r="I1883" i="5"/>
  <c r="J1883" i="5"/>
  <c r="F1883" i="5"/>
  <c r="G1883" i="5"/>
  <c r="T1890" i="5"/>
  <c r="S1896" i="5"/>
  <c r="T1896" i="5"/>
  <c r="T1901" i="5"/>
  <c r="H1907" i="5"/>
  <c r="I1912" i="5"/>
  <c r="H1912" i="5"/>
  <c r="G1912" i="5"/>
  <c r="T1918" i="5"/>
  <c r="S1918" i="5"/>
  <c r="H1923" i="5"/>
  <c r="I1923" i="5"/>
  <c r="T1930" i="5"/>
  <c r="T1943" i="5"/>
  <c r="S1943" i="5"/>
  <c r="T1960" i="5"/>
  <c r="S1960" i="5"/>
  <c r="T1967" i="5"/>
  <c r="S1967" i="5"/>
  <c r="S1974" i="5"/>
  <c r="T1974" i="5"/>
  <c r="T1985" i="5"/>
  <c r="T1992" i="5"/>
  <c r="S1992" i="5"/>
  <c r="S1998" i="5"/>
  <c r="T1998" i="5"/>
  <c r="R2011" i="5"/>
  <c r="G2011" i="5"/>
  <c r="I2011" i="5"/>
  <c r="H2011" i="5"/>
  <c r="T2018" i="5"/>
  <c r="S2018" i="5"/>
  <c r="T2023" i="5"/>
  <c r="T2076" i="5"/>
  <c r="S2076" i="5"/>
  <c r="J2087" i="5"/>
  <c r="I2087" i="5"/>
  <c r="H2087" i="5"/>
  <c r="F2087" i="5"/>
  <c r="R2087" i="5"/>
  <c r="S2095" i="5"/>
  <c r="T2095" i="5"/>
  <c r="S2101" i="5"/>
  <c r="T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I1819" i="5"/>
  <c r="F1807" i="5"/>
  <c r="F1743" i="5"/>
  <c r="I2320" i="5"/>
  <c r="T285" i="5"/>
  <c r="S285" i="5"/>
  <c r="S594" i="5"/>
  <c r="T594" i="5"/>
  <c r="T617" i="5"/>
  <c r="H664" i="5"/>
  <c r="H1615" i="5"/>
  <c r="I1615" i="5"/>
  <c r="F1615" i="5"/>
  <c r="G1615" i="5"/>
  <c r="R339" i="5"/>
  <c r="I1824" i="5"/>
  <c r="F1672" i="5"/>
  <c r="I119" i="5"/>
  <c r="T629" i="5"/>
  <c r="T1444" i="5"/>
  <c r="F2062" i="5"/>
  <c r="J2062" i="5"/>
  <c r="S1790" i="5"/>
  <c r="J1743" i="5"/>
  <c r="R1912" i="5"/>
  <c r="G1190" i="5"/>
  <c r="F1190" i="5"/>
  <c r="G599" i="5"/>
  <c r="S266" i="5"/>
  <c r="G987" i="5"/>
  <c r="T132" i="5"/>
  <c r="H2048" i="5"/>
  <c r="T588" i="5"/>
  <c r="R1883" i="5"/>
  <c r="F791" i="5"/>
  <c r="F987" i="5"/>
  <c r="J1583" i="5"/>
  <c r="S1140" i="5"/>
  <c r="J1615" i="5"/>
  <c r="T292" i="5"/>
  <c r="T1847" i="5"/>
  <c r="T1733" i="5"/>
  <c r="R1647" i="5"/>
  <c r="G1923" i="5"/>
  <c r="S1985" i="5"/>
  <c r="S1312" i="5"/>
  <c r="G768" i="5"/>
  <c r="F768" i="5"/>
  <c r="G904" i="5"/>
  <c r="J904" i="5"/>
  <c r="F904" i="5"/>
  <c r="G150" i="5"/>
  <c r="R150" i="5"/>
  <c r="G86" i="5"/>
  <c r="H86" i="5"/>
  <c r="I86" i="5"/>
  <c r="G64" i="5"/>
  <c r="F64" i="5"/>
  <c r="R64" i="5"/>
  <c r="F44" i="5"/>
  <c r="I28" i="5"/>
  <c r="R862" i="5"/>
  <c r="H862" i="5"/>
  <c r="R119" i="5"/>
  <c r="F119" i="5"/>
  <c r="S226" i="5"/>
  <c r="J339" i="5"/>
  <c r="S1622" i="5"/>
  <c r="T1622" i="5"/>
  <c r="S164" i="5"/>
  <c r="T332" i="5"/>
  <c r="J2048" i="5"/>
  <c r="G1583" i="5"/>
  <c r="J1519" i="5"/>
  <c r="F1379" i="5"/>
  <c r="T1229" i="5"/>
  <c r="R1615" i="5"/>
  <c r="S2004" i="5"/>
  <c r="R1519" i="5"/>
  <c r="F1923" i="5"/>
  <c r="T1172" i="5"/>
  <c r="G1299" i="5"/>
  <c r="J1203" i="5"/>
  <c r="I1203" i="5"/>
  <c r="J1647" i="5"/>
  <c r="S158" i="5"/>
  <c r="J391" i="5"/>
  <c r="H391" i="5"/>
  <c r="F2048" i="5"/>
  <c r="G915" i="5"/>
  <c r="R791" i="5"/>
  <c r="F1519" i="5"/>
  <c r="I664" i="5"/>
  <c r="T1436" i="5"/>
  <c r="H2435" i="5"/>
  <c r="R2435" i="5"/>
  <c r="S1948" i="5"/>
  <c r="J2011" i="5"/>
  <c r="S1341" i="5"/>
  <c r="G2048" i="5"/>
  <c r="H459" i="5"/>
  <c r="T94" i="5"/>
  <c r="J519" i="5"/>
  <c r="T1341"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S360" i="5"/>
  <c r="I371" i="5"/>
  <c r="J371" i="5"/>
  <c r="H371" i="5"/>
  <c r="S412" i="5"/>
  <c r="T420" i="5"/>
  <c r="J439" i="5"/>
  <c r="H439" i="5"/>
  <c r="T452" i="5"/>
  <c r="S452" i="5"/>
  <c r="S493" i="5"/>
  <c r="T553" i="5"/>
  <c r="S553" i="5"/>
  <c r="S640" i="5"/>
  <c r="S688" i="5"/>
  <c r="T705" i="5"/>
  <c r="T785" i="5"/>
  <c r="S785" i="5"/>
  <c r="S805" i="5"/>
  <c r="T805" i="5"/>
  <c r="H838" i="5"/>
  <c r="T872" i="5"/>
  <c r="S884" i="5"/>
  <c r="T884" i="5"/>
  <c r="T897" i="5"/>
  <c r="S897" i="5"/>
  <c r="F915" i="5"/>
  <c r="R915" i="5"/>
  <c r="T968" i="5"/>
  <c r="S975" i="5"/>
  <c r="T975" i="5"/>
  <c r="H987" i="5"/>
  <c r="R987" i="5"/>
  <c r="T1013" i="5"/>
  <c r="S1013" i="5"/>
  <c r="F1019" i="5"/>
  <c r="S1039" i="5"/>
  <c r="T1039" i="5"/>
  <c r="F1088" i="5"/>
  <c r="J1088" i="5"/>
  <c r="R1104" i="5"/>
  <c r="F1104" i="5"/>
  <c r="H1104" i="5"/>
  <c r="S1110" i="5"/>
  <c r="T1110" i="5"/>
  <c r="T1120" i="5"/>
  <c r="I1135" i="5"/>
  <c r="R1135" i="5"/>
  <c r="F1135" i="5"/>
  <c r="G1135" i="5"/>
  <c r="S1145" i="5"/>
  <c r="S1166" i="5"/>
  <c r="S1186" i="5"/>
  <c r="S1208" i="5"/>
  <c r="T1215" i="5"/>
  <c r="T1222" i="5"/>
  <c r="S1250" i="5"/>
  <c r="S1288" i="5"/>
  <c r="T1288" i="5"/>
  <c r="J496" i="5"/>
  <c r="F440" i="5"/>
  <c r="I440" i="5"/>
  <c r="I376" i="5"/>
  <c r="J376" i="5"/>
  <c r="I312" i="5"/>
  <c r="G312" i="5"/>
  <c r="G248" i="5"/>
  <c r="F248" i="5"/>
  <c r="R1387" i="5"/>
  <c r="R382" i="5"/>
  <c r="G427" i="5"/>
  <c r="R519" i="5"/>
  <c r="R664" i="5"/>
  <c r="R459" i="5"/>
  <c r="T158" i="5"/>
  <c r="S405" i="5"/>
  <c r="H215" i="5"/>
  <c r="I427" i="5"/>
  <c r="G439" i="5"/>
  <c r="S486" i="5"/>
  <c r="T1166" i="5"/>
  <c r="F278"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H791" i="5"/>
  <c r="J791" i="5"/>
  <c r="J427" i="5"/>
  <c r="F519" i="5"/>
  <c r="I382" i="5"/>
  <c r="I459" i="5"/>
  <c r="J664" i="5"/>
  <c r="G459" i="5"/>
  <c r="H339" i="5"/>
  <c r="I183" i="5"/>
  <c r="R440" i="5"/>
  <c r="T412"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T623" i="5"/>
  <c r="J278" i="5"/>
  <c r="T1058" i="5"/>
  <c r="S676" i="5"/>
  <c r="F376" i="5"/>
  <c r="R496" i="5"/>
  <c r="G440" i="5"/>
  <c r="F351" i="5"/>
  <c r="H1704" i="5"/>
  <c r="R1051" i="5"/>
  <c r="T866"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S228" i="5"/>
  <c r="T228" i="5"/>
  <c r="S321" i="5"/>
  <c r="T321" i="5"/>
  <c r="T350" i="5"/>
  <c r="H374" i="5"/>
  <c r="I374" i="5"/>
  <c r="F374" i="5"/>
  <c r="G374" i="5"/>
  <c r="J374" i="5"/>
  <c r="R374" i="5"/>
  <c r="S448" i="5"/>
  <c r="T448" i="5"/>
  <c r="S510" i="5"/>
  <c r="T510" i="5"/>
  <c r="T530" i="5"/>
  <c r="S530" i="5"/>
  <c r="T573" i="5"/>
  <c r="S573" i="5"/>
  <c r="T608" i="5"/>
  <c r="S608" i="5"/>
  <c r="S626" i="5"/>
  <c r="T626" i="5"/>
  <c r="S644" i="5"/>
  <c r="T644" i="5"/>
  <c r="T685" i="5"/>
  <c r="S685" i="5"/>
  <c r="S815" i="5"/>
  <c r="T815" i="5"/>
  <c r="J1003" i="5"/>
  <c r="F1003" i="5"/>
  <c r="G1003" i="5"/>
  <c r="T1042" i="5"/>
  <c r="S1042" i="5"/>
  <c r="I1067" i="5"/>
  <c r="G1067" i="5"/>
  <c r="J1067" i="5"/>
  <c r="F1067" i="5"/>
  <c r="T1297" i="5"/>
  <c r="S1297" i="5"/>
  <c r="S1408" i="5"/>
  <c r="T1408" i="5"/>
  <c r="S1425" i="5"/>
  <c r="S1454" i="5"/>
  <c r="T1454" i="5"/>
  <c r="S1484" i="5"/>
  <c r="T1484" i="5"/>
  <c r="J1535" i="5"/>
  <c r="I1535" i="5"/>
  <c r="T1580" i="5"/>
  <c r="S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S212" i="5"/>
  <c r="H307" i="5"/>
  <c r="F307" i="5"/>
  <c r="G307" i="5"/>
  <c r="I307" i="5"/>
  <c r="J307" i="5"/>
  <c r="R307" i="5"/>
  <c r="T336" i="5"/>
  <c r="F363" i="5"/>
  <c r="H363" i="5"/>
  <c r="I363" i="5"/>
  <c r="G363" i="5"/>
  <c r="T389" i="5"/>
  <c r="S389" i="5"/>
  <c r="S416" i="5"/>
  <c r="T543" i="5"/>
  <c r="J1320" i="5"/>
  <c r="I1320" i="5"/>
  <c r="S1447" i="5"/>
  <c r="T1447" i="5"/>
  <c r="S1476" i="5"/>
  <c r="T1476" i="5"/>
  <c r="T1542" i="5"/>
  <c r="S1542" i="5"/>
  <c r="S1574" i="5"/>
  <c r="T1574" i="5"/>
  <c r="S1638" i="5"/>
  <c r="T1638" i="5"/>
  <c r="S620" i="5"/>
  <c r="G83" i="5"/>
  <c r="J83" i="5"/>
  <c r="F83" i="5"/>
  <c r="R83" i="5"/>
  <c r="I83" i="5"/>
  <c r="T180" i="5"/>
  <c r="S180" i="5"/>
  <c r="I247" i="5"/>
  <c r="F247" i="5"/>
  <c r="H247" i="5"/>
  <c r="S288" i="5"/>
  <c r="T288" i="5"/>
  <c r="T357" i="5"/>
  <c r="S357" i="5"/>
  <c r="T382" i="5"/>
  <c r="S382" i="5"/>
  <c r="S408" i="5"/>
  <c r="S436" i="5"/>
  <c r="T436" i="5"/>
  <c r="T456" i="5"/>
  <c r="S456" i="5"/>
  <c r="T476" i="5"/>
  <c r="S476" i="5"/>
  <c r="G503" i="5"/>
  <c r="R503" i="5"/>
  <c r="H503" i="5"/>
  <c r="S650" i="5"/>
  <c r="T650" i="5"/>
  <c r="T708" i="5"/>
  <c r="S708" i="5"/>
  <c r="S743" i="5"/>
  <c r="S1080" i="5"/>
  <c r="T1080" i="5"/>
  <c r="R1096" i="5"/>
  <c r="G1168" i="5"/>
  <c r="I1168" i="5"/>
  <c r="S1197" i="5"/>
  <c r="T1197" i="5"/>
  <c r="S1468" i="5"/>
  <c r="T1468" i="5"/>
  <c r="S1516" i="5"/>
  <c r="T1516" i="5"/>
  <c r="T1644" i="5"/>
  <c r="S1644" i="5"/>
  <c r="F2471" i="5"/>
  <c r="R2471" i="5"/>
  <c r="J2471" i="5"/>
  <c r="G2471" i="5"/>
  <c r="I2471" i="5"/>
  <c r="H2275" i="5"/>
  <c r="R2275" i="5"/>
  <c r="F2275" i="5"/>
  <c r="G2275" i="5"/>
  <c r="J2275" i="5"/>
  <c r="I2275" i="5"/>
  <c r="S142" i="5"/>
  <c r="T193" i="5"/>
  <c r="T241" i="5"/>
  <c r="S241" i="5"/>
  <c r="H295" i="5"/>
  <c r="J295" i="5"/>
  <c r="R295" i="5"/>
  <c r="F295" i="5"/>
  <c r="T314" i="5"/>
  <c r="S314" i="5"/>
  <c r="S369" i="5"/>
  <c r="T369" i="5"/>
  <c r="T424" i="5"/>
  <c r="S424" i="5"/>
  <c r="S517" i="5"/>
  <c r="R567" i="5"/>
  <c r="F567" i="5"/>
  <c r="G567" i="5"/>
  <c r="I567" i="5"/>
  <c r="S679" i="5"/>
  <c r="T679" i="5"/>
  <c r="S749" i="5"/>
  <c r="T749" i="5"/>
  <c r="T782" i="5"/>
  <c r="S782" i="5"/>
  <c r="T808" i="5"/>
  <c r="S808" i="5"/>
  <c r="T842" i="5"/>
  <c r="S842" i="5"/>
  <c r="S1016" i="5"/>
  <c r="S1074" i="5"/>
  <c r="T1074" i="5"/>
  <c r="T1112" i="5"/>
  <c r="S1112" i="5"/>
  <c r="R1147" i="5"/>
  <c r="G1147" i="5"/>
  <c r="H1147" i="5"/>
  <c r="F1147" i="5"/>
  <c r="R1152" i="5"/>
  <c r="I1152" i="5"/>
  <c r="H1152" i="5"/>
  <c r="G1152" i="5"/>
  <c r="J1152" i="5"/>
  <c r="G1232" i="5"/>
  <c r="H1232" i="5"/>
  <c r="I1232" i="5"/>
  <c r="J1232" i="5"/>
  <c r="T1285" i="5"/>
  <c r="G1392" i="5"/>
  <c r="I1392" i="5"/>
  <c r="F1392" i="5"/>
  <c r="I1567" i="5"/>
  <c r="R1567" i="5"/>
  <c r="S1606" i="5"/>
  <c r="T1606" i="5"/>
  <c r="T1657" i="5"/>
  <c r="S1657" i="5"/>
  <c r="T1702" i="5"/>
  <c r="S1702" i="5"/>
  <c r="H1798" i="5"/>
  <c r="G1798" i="5"/>
  <c r="S1816" i="5"/>
  <c r="T1816" i="5"/>
  <c r="G77" i="5"/>
  <c r="J77" i="5"/>
  <c r="F77" i="5"/>
  <c r="H77" i="5"/>
  <c r="I77" i="5"/>
  <c r="T148" i="5"/>
  <c r="T206" i="5"/>
  <c r="R363" i="5"/>
  <c r="F135" i="5"/>
  <c r="T517" i="5"/>
  <c r="R735" i="5"/>
  <c r="G703" i="5"/>
  <c r="J822" i="5"/>
  <c r="I822" i="5"/>
  <c r="H822" i="5"/>
  <c r="G822" i="5"/>
  <c r="R822" i="5"/>
  <c r="S927" i="5"/>
  <c r="T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G2279" i="5"/>
  <c r="R2279" i="5"/>
  <c r="R2405" i="5"/>
  <c r="G1901" i="5"/>
  <c r="F399" i="5"/>
  <c r="F2079" i="5"/>
  <c r="G2079" i="5"/>
  <c r="S111" i="5"/>
  <c r="S143" i="5"/>
  <c r="T143" i="5"/>
  <c r="T149" i="5"/>
  <c r="S149" i="5"/>
  <c r="S200" i="5"/>
  <c r="T213" i="5"/>
  <c r="S213" i="5"/>
  <c r="S242" i="5"/>
  <c r="T248" i="5"/>
  <c r="S255" i="5"/>
  <c r="T255" i="5"/>
  <c r="T263" i="5"/>
  <c r="S263" i="5"/>
  <c r="S302" i="5"/>
  <c r="T302" i="5"/>
  <c r="T322" i="5"/>
  <c r="S322" i="5"/>
  <c r="S330" i="5"/>
  <c r="T370" i="5"/>
  <c r="S370" i="5"/>
  <c r="S375" i="5"/>
  <c r="T375" i="5"/>
  <c r="G443" i="5"/>
  <c r="I443" i="5"/>
  <c r="S449" i="5"/>
  <c r="T449" i="5"/>
  <c r="S498" i="5"/>
  <c r="T498" i="5"/>
  <c r="T504" i="5"/>
  <c r="S598" i="5"/>
  <c r="T598" i="5"/>
  <c r="G603" i="5"/>
  <c r="R603" i="5"/>
  <c r="S674" i="5"/>
  <c r="T680" i="5"/>
  <c r="S697" i="5"/>
  <c r="T697" i="5"/>
  <c r="S816" i="5"/>
  <c r="T914" i="5"/>
  <c r="T928" i="5"/>
  <c r="T934" i="5"/>
  <c r="S953" i="5"/>
  <c r="T953" i="5"/>
  <c r="F991" i="5"/>
  <c r="G991" i="5"/>
  <c r="J991" i="5"/>
  <c r="I991" i="5"/>
  <c r="T1004" i="5"/>
  <c r="S1004" i="5"/>
  <c r="T1049" i="5"/>
  <c r="S1049" i="5"/>
  <c r="J1055" i="5"/>
  <c r="G1055" i="5"/>
  <c r="S1062" i="5"/>
  <c r="T1062" i="5"/>
  <c r="S1097" i="5"/>
  <c r="T1097" i="5"/>
  <c r="G1128" i="5"/>
  <c r="R1128" i="5"/>
  <c r="H1128" i="5"/>
  <c r="F1143" i="5"/>
  <c r="J1158" i="5"/>
  <c r="I1158" i="5"/>
  <c r="G1158" i="5"/>
  <c r="T1169" i="5"/>
  <c r="S1169" i="5"/>
  <c r="R1176" i="5"/>
  <c r="G1176" i="5"/>
  <c r="T1255" i="5"/>
  <c r="S1255" i="5"/>
  <c r="T1298" i="5"/>
  <c r="T1321" i="5"/>
  <c r="S1321" i="5"/>
  <c r="T1327" i="5"/>
  <c r="T1333" i="5"/>
  <c r="S1333" i="5"/>
  <c r="J1344" i="5"/>
  <c r="G1344" i="5"/>
  <c r="R1344" i="5"/>
  <c r="T1350" i="5"/>
  <c r="S1368" i="5"/>
  <c r="T1393" i="5"/>
  <c r="H1408" i="5"/>
  <c r="J1408" i="5"/>
  <c r="R1408" i="5"/>
  <c r="T1469" i="5"/>
  <c r="S1469" i="5"/>
  <c r="F1867" i="5"/>
  <c r="I1867" i="5"/>
  <c r="T2177" i="5"/>
  <c r="S2177"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S2118" i="5"/>
  <c r="T2329" i="5"/>
  <c r="S2329" i="5"/>
  <c r="T2392" i="5"/>
  <c r="S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T2239" i="5"/>
  <c r="S2239" i="5"/>
  <c r="H2405" i="5"/>
  <c r="G2405" i="5"/>
  <c r="G2335" i="5"/>
  <c r="G532" i="5"/>
  <c r="H1867" i="5"/>
  <c r="S2170" i="5"/>
  <c r="J281" i="5"/>
  <c r="R476" i="5"/>
  <c r="J2405" i="5"/>
  <c r="G1277" i="5"/>
  <c r="T200"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S903" i="5"/>
  <c r="F1647" i="5"/>
  <c r="J1019" i="5"/>
  <c r="S1472" i="5"/>
  <c r="G1104" i="5"/>
  <c r="S1172" i="5"/>
  <c r="G728" i="5"/>
  <c r="I838" i="5"/>
  <c r="H1019" i="5"/>
  <c r="J838" i="5"/>
  <c r="T852" i="5"/>
  <c r="T1007" i="5"/>
  <c r="T1077" i="5"/>
  <c r="S799" i="5"/>
  <c r="T903" i="5"/>
  <c r="G1083" i="5"/>
  <c r="T1375" i="5"/>
  <c r="T1276" i="5"/>
  <c r="R1384" i="5"/>
  <c r="S1300" i="5"/>
  <c r="S1236" i="5"/>
  <c r="S1405" i="5"/>
  <c r="H1088" i="5"/>
  <c r="T1250" i="5"/>
  <c r="S1282" i="5"/>
  <c r="S1222" i="5"/>
  <c r="T93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S1359" i="5"/>
  <c r="T1208" i="5"/>
  <c r="T1365" i="5"/>
  <c r="R1019" i="5"/>
  <c r="T1306" i="5"/>
  <c r="T1186"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T1116"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T2312" i="5"/>
  <c r="J264" i="5"/>
  <c r="H2413" i="5"/>
  <c r="J1464" i="5"/>
  <c r="I1323" i="5"/>
  <c r="I1302" i="5"/>
  <c r="T1522"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F38" i="5"/>
  <c r="R142" i="5"/>
  <c r="H920" i="5"/>
  <c r="F1855" i="5"/>
  <c r="I1435" i="5"/>
  <c r="T869" i="5"/>
  <c r="J560" i="5"/>
  <c r="G560" i="5"/>
  <c r="H264" i="5"/>
  <c r="J2300" i="5"/>
  <c r="F2375" i="5"/>
  <c r="R22"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112" i="5"/>
  <c r="H1211" i="5"/>
  <c r="J1179" i="5"/>
  <c r="J315" i="5"/>
  <c r="J2243" i="5"/>
  <c r="H2094" i="5"/>
  <c r="R1643" i="5"/>
  <c r="I435" i="5"/>
  <c r="T822" i="5"/>
  <c r="G1211" i="5"/>
  <c r="F1275" i="5"/>
  <c r="I1483" i="5"/>
  <c r="J55" i="5"/>
  <c r="J839" i="5"/>
  <c r="T2439" i="5"/>
  <c r="S393" i="5"/>
  <c r="H70" i="5"/>
  <c r="R32"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H176" i="5"/>
  <c r="H2243" i="5"/>
  <c r="R1167" i="5"/>
  <c r="F355" i="5"/>
  <c r="R2263" i="5"/>
  <c r="I355" i="5"/>
  <c r="F2094" i="5"/>
  <c r="D18" i="6"/>
  <c r="J2312" i="5"/>
  <c r="G2312" i="5"/>
  <c r="T578" i="5"/>
  <c r="S964" i="5"/>
  <c r="T964" i="5"/>
  <c r="T1009" i="5"/>
  <c r="S1009" i="5"/>
  <c r="R1015" i="5"/>
  <c r="G1015" i="5"/>
  <c r="S1073" i="5"/>
  <c r="T1073" i="5"/>
  <c r="R1079" i="5"/>
  <c r="I1079" i="5"/>
  <c r="H1111" i="5"/>
  <c r="G1111" i="5"/>
  <c r="T1152" i="5"/>
  <c r="S1189" i="5"/>
  <c r="R1272" i="5"/>
  <c r="J1272" i="5"/>
  <c r="T1460" i="5"/>
  <c r="S1460" i="5"/>
  <c r="S1528" i="5"/>
  <c r="T1528" i="5"/>
  <c r="H1547" i="5"/>
  <c r="F1547" i="5"/>
  <c r="J1547" i="5"/>
  <c r="T1592" i="5"/>
  <c r="S1656" i="5"/>
  <c r="T1656" i="5"/>
  <c r="T1701" i="5"/>
  <c r="S1701" i="5"/>
  <c r="T1735" i="5"/>
  <c r="S1735" i="5"/>
  <c r="S1904" i="5"/>
  <c r="T1910" i="5"/>
  <c r="H1919" i="5"/>
  <c r="R1919" i="5"/>
  <c r="J1919" i="5"/>
  <c r="T1951" i="5"/>
  <c r="T1976" i="5"/>
  <c r="T2169" i="5"/>
  <c r="S2169" i="5"/>
  <c r="S2176" i="5"/>
  <c r="J2182" i="5"/>
  <c r="H2182" i="5"/>
  <c r="T2196" i="5"/>
  <c r="S2196" i="5"/>
  <c r="S2224" i="5"/>
  <c r="T2245" i="5"/>
  <c r="T2253" i="5"/>
  <c r="S2253" i="5"/>
  <c r="T2269" i="5"/>
  <c r="T2298" i="5"/>
  <c r="T2375" i="5"/>
  <c r="S2375" i="5"/>
  <c r="S2431" i="5"/>
  <c r="T2447" i="5"/>
  <c r="T2471" i="5"/>
  <c r="R405" i="5"/>
  <c r="F405" i="5"/>
  <c r="I324" i="5"/>
  <c r="R324" i="5"/>
  <c r="G624" i="5"/>
  <c r="R624" i="5"/>
  <c r="I624" i="5"/>
  <c r="H624" i="5"/>
  <c r="J624" i="5"/>
  <c r="F624" i="5"/>
  <c r="I2295" i="5"/>
  <c r="H2199" i="5"/>
  <c r="J2199" i="5"/>
  <c r="H2190" i="5"/>
  <c r="R2190" i="5"/>
  <c r="T167" i="5"/>
  <c r="R2052" i="5"/>
  <c r="I807" i="5"/>
  <c r="T696"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R1303" i="5"/>
  <c r="H1751" i="5"/>
  <c r="F1079" i="5"/>
  <c r="G2182" i="5"/>
  <c r="T2053" i="5"/>
  <c r="G1863" i="5"/>
  <c r="R1863" i="5"/>
  <c r="H1863" i="5"/>
  <c r="F1863" i="5"/>
  <c r="T160" i="5"/>
  <c r="S160" i="5"/>
  <c r="S122" i="5"/>
  <c r="I1271" i="5"/>
  <c r="J2372" i="5"/>
  <c r="H2372" i="5"/>
  <c r="F2312" i="5"/>
  <c r="H2052" i="5"/>
  <c r="H2312" i="5"/>
  <c r="R619" i="5"/>
  <c r="G435" i="5"/>
  <c r="S423" i="5"/>
  <c r="J983" i="5"/>
  <c r="T1041" i="5"/>
  <c r="J1207" i="5"/>
  <c r="R447" i="5"/>
  <c r="G1751" i="5"/>
  <c r="J1751" i="5"/>
  <c r="S944" i="5"/>
  <c r="G951" i="5"/>
  <c r="F2227" i="5"/>
  <c r="J1987" i="5"/>
  <c r="I2019" i="5"/>
  <c r="G1920" i="5"/>
  <c r="H1920" i="5"/>
  <c r="I1487" i="5"/>
  <c r="R1487" i="5"/>
  <c r="G1487" i="5"/>
  <c r="G1475" i="5"/>
  <c r="R1475" i="5"/>
  <c r="F1475" i="5"/>
  <c r="T394" i="5"/>
  <c r="T217" i="5"/>
  <c r="F2052" i="5"/>
  <c r="J807" i="5"/>
  <c r="S109" i="5"/>
  <c r="F435" i="5"/>
  <c r="S281" i="5"/>
  <c r="S578" i="5"/>
  <c r="S96" i="5"/>
  <c r="G983" i="5"/>
  <c r="R147" i="5"/>
  <c r="J1662" i="5"/>
  <c r="F447" i="5"/>
  <c r="H227" i="5"/>
  <c r="F1662" i="5"/>
  <c r="R2199" i="5"/>
  <c r="S1976" i="5"/>
  <c r="T195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T814" i="5"/>
  <c r="F619" i="5"/>
  <c r="S482" i="5"/>
  <c r="G429" i="5"/>
  <c r="G147" i="5"/>
  <c r="J1239" i="5"/>
  <c r="H1335" i="5"/>
  <c r="J2190" i="5"/>
  <c r="H1079" i="5"/>
  <c r="S1522" i="5"/>
  <c r="H1487" i="5"/>
  <c r="I2059" i="5"/>
  <c r="G1707" i="5"/>
  <c r="H1707" i="5"/>
  <c r="F787" i="5"/>
  <c r="T468" i="5"/>
  <c r="T374" i="5"/>
  <c r="T320" i="5"/>
  <c r="F2372" i="5"/>
  <c r="S154"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T846" i="5"/>
  <c r="S466" i="5"/>
  <c r="H1499" i="5"/>
  <c r="F1435" i="5"/>
  <c r="S513" i="5"/>
  <c r="T446"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T205" i="5"/>
  <c r="F211" i="5"/>
  <c r="J211" i="5"/>
  <c r="H211" i="5"/>
  <c r="I211" i="5"/>
  <c r="G211" i="5"/>
  <c r="I227" i="5"/>
  <c r="G227" i="5"/>
  <c r="J227" i="5"/>
  <c r="T247" i="5"/>
  <c r="T254" i="5"/>
  <c r="S254" i="5"/>
  <c r="S261" i="5"/>
  <c r="T313" i="5"/>
  <c r="T328" i="5"/>
  <c r="T381" i="5"/>
  <c r="S381" i="5"/>
  <c r="T388" i="5"/>
  <c r="S388" i="5"/>
  <c r="H407" i="5"/>
  <c r="J407" i="5"/>
  <c r="G447" i="5"/>
  <c r="H447" i="5"/>
  <c r="S455" i="5"/>
  <c r="T529" i="5"/>
  <c r="S529" i="5"/>
  <c r="R583" i="5"/>
  <c r="F583" i="5"/>
  <c r="H607" i="5"/>
  <c r="G607" i="5"/>
  <c r="J607" i="5"/>
  <c r="F607" i="5"/>
  <c r="R607" i="5"/>
  <c r="T625" i="5"/>
  <c r="S625" i="5"/>
  <c r="T655" i="5"/>
  <c r="S655" i="5"/>
  <c r="T690" i="5"/>
  <c r="T702" i="5"/>
  <c r="S702" i="5"/>
  <c r="S713" i="5"/>
  <c r="T713" i="5"/>
  <c r="T719" i="5"/>
  <c r="S719"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S2217" i="5"/>
  <c r="T2335" i="5"/>
  <c r="T2343" i="5"/>
  <c r="S2007" i="5"/>
  <c r="T2238" i="5"/>
  <c r="T1892" i="5"/>
  <c r="S1956" i="5"/>
  <c r="I1987" i="5"/>
  <c r="T1970" i="5"/>
  <c r="G2019" i="5"/>
  <c r="S1122" i="5"/>
  <c r="F1630" i="5"/>
  <c r="T2305" i="5"/>
  <c r="I2182" i="5"/>
  <c r="T2204" i="5"/>
  <c r="S2335" i="5"/>
  <c r="T2039" i="5"/>
  <c r="S2343" i="5"/>
  <c r="S2072" i="5"/>
  <c r="T2014" i="5"/>
  <c r="S2238" i="5"/>
  <c r="S2014" i="5"/>
  <c r="S1926" i="5"/>
  <c r="S1892" i="5"/>
  <c r="G1987" i="5"/>
  <c r="R2083" i="5"/>
  <c r="G958" i="5"/>
  <c r="T1122" i="5"/>
  <c r="J1630" i="5"/>
  <c r="T2224" i="5"/>
  <c r="S2245" i="5"/>
  <c r="S2359" i="5"/>
  <c r="S2305" i="5"/>
  <c r="F2182" i="5"/>
  <c r="S2188" i="5"/>
  <c r="S2039" i="5"/>
  <c r="T2000" i="5"/>
  <c r="T1904" i="5"/>
  <c r="S2000" i="5"/>
  <c r="S1780"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S584" i="5"/>
  <c r="J696" i="5"/>
  <c r="G696" i="5"/>
  <c r="G702" i="5"/>
  <c r="I702" i="5"/>
  <c r="T881" i="5"/>
  <c r="S881" i="5"/>
  <c r="S900" i="5"/>
  <c r="T900" i="5"/>
  <c r="T933" i="5"/>
  <c r="S933" i="5"/>
  <c r="S952" i="5"/>
  <c r="T952" i="5"/>
  <c r="T965" i="5"/>
  <c r="S965" i="5"/>
  <c r="H971" i="5"/>
  <c r="I971" i="5"/>
  <c r="S1023" i="5"/>
  <c r="S1029" i="5"/>
  <c r="T1029" i="5"/>
  <c r="R1086" i="5"/>
  <c r="G1086" i="5"/>
  <c r="H1096" i="5"/>
  <c r="G1096" i="5"/>
  <c r="T1117" i="5"/>
  <c r="S1117" i="5"/>
  <c r="T1128" i="5"/>
  <c r="S1128" i="5"/>
  <c r="T1138" i="5"/>
  <c r="S1138" i="5"/>
  <c r="I1147" i="5"/>
  <c r="T1176" i="5"/>
  <c r="S1183" i="5"/>
  <c r="T1183" i="5"/>
  <c r="S1190" i="5"/>
  <c r="T1190" i="5"/>
  <c r="S1204" i="5"/>
  <c r="T1204" i="5"/>
  <c r="F1232" i="5"/>
  <c r="R1232" i="5"/>
  <c r="T1240" i="5"/>
  <c r="S1240" i="5"/>
  <c r="T1247" i="5"/>
  <c r="S1254" i="5"/>
  <c r="S1261" i="5"/>
  <c r="T1261" i="5"/>
  <c r="T1273" i="5"/>
  <c r="S1273" i="5"/>
  <c r="T1279"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S1529" i="5"/>
  <c r="T1529" i="5"/>
  <c r="H1535" i="5"/>
  <c r="R1535" i="5"/>
  <c r="G1567" i="5"/>
  <c r="H1567" i="5"/>
  <c r="S1593" i="5"/>
  <c r="F1599" i="5"/>
  <c r="R1599" i="5"/>
  <c r="H1599" i="5"/>
  <c r="I1599" i="5"/>
  <c r="I1631" i="5"/>
  <c r="J1663" i="5"/>
  <c r="R1663" i="5"/>
  <c r="G1663" i="5"/>
  <c r="I1663" i="5"/>
  <c r="T1689" i="5"/>
  <c r="S1689" i="5"/>
  <c r="S1708" i="5"/>
  <c r="T1708" i="5"/>
  <c r="T1720" i="5"/>
  <c r="S1720" i="5"/>
  <c r="S1725" i="5"/>
  <c r="T1725" i="5"/>
  <c r="T1730" i="5"/>
  <c r="S1730" i="5"/>
  <c r="J1735" i="5"/>
  <c r="G1735" i="5"/>
  <c r="I1735" i="5"/>
  <c r="S1740" i="5"/>
  <c r="T1746" i="5"/>
  <c r="S1752" i="5"/>
  <c r="T1752"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S1880" i="5"/>
  <c r="S1945" i="5"/>
  <c r="T1945" i="5"/>
  <c r="S2001" i="5"/>
  <c r="T2001" i="5"/>
  <c r="T2020" i="5"/>
  <c r="S2020" i="5"/>
  <c r="T2026" i="5"/>
  <c r="S2111" i="5"/>
  <c r="T2124" i="5"/>
  <c r="S2124" i="5"/>
  <c r="S2136" i="5"/>
  <c r="S2143" i="5"/>
  <c r="T2143" i="5"/>
  <c r="S2149" i="5"/>
  <c r="T2149" i="5"/>
  <c r="T2156" i="5"/>
  <c r="S2156" i="5"/>
  <c r="T2183" i="5"/>
  <c r="T2189" i="5"/>
  <c r="S2197" i="5"/>
  <c r="T2197" i="5"/>
  <c r="S2205" i="5"/>
  <c r="T2218" i="5"/>
  <c r="S2218" i="5"/>
  <c r="T2232" i="5"/>
  <c r="S2262" i="5"/>
  <c r="T2262" i="5"/>
  <c r="S2400" i="5"/>
  <c r="S2408" i="5"/>
  <c r="S2416" i="5"/>
  <c r="T2440" i="5"/>
  <c r="T2464" i="5"/>
  <c r="S2464" i="5"/>
  <c r="S2472" i="5"/>
  <c r="T2480" i="5"/>
  <c r="S2480" i="5"/>
  <c r="S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S1461"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F2440" i="5"/>
  <c r="H541" i="5"/>
  <c r="J1484" i="5"/>
  <c r="J441" i="5"/>
  <c r="F493" i="5"/>
  <c r="J1621" i="5"/>
  <c r="R365" i="5"/>
  <c r="F324" i="5"/>
  <c r="H148" i="5"/>
  <c r="J2175" i="5"/>
  <c r="R767" i="5"/>
  <c r="G2141"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S1176" i="5"/>
  <c r="S945" i="5"/>
  <c r="T957" i="5"/>
  <c r="S885" i="5"/>
  <c r="T943" i="5"/>
  <c r="S943" i="5"/>
  <c r="S305" i="5"/>
  <c r="T1065" i="5"/>
  <c r="T898" i="5"/>
  <c r="S566" i="5"/>
  <c r="T1084" i="5"/>
  <c r="T1105" i="5"/>
  <c r="T904" i="5"/>
  <c r="T800" i="5"/>
  <c r="T238" i="5"/>
  <c r="T839" i="5"/>
  <c r="T764" i="5"/>
  <c r="T566" i="5"/>
  <c r="S873" i="5"/>
  <c r="T792" i="5"/>
  <c r="G31" i="5"/>
  <c r="T879" i="5"/>
  <c r="S879" i="5"/>
  <c r="S741" i="5"/>
  <c r="H1351" i="5"/>
  <c r="T718" i="5"/>
  <c r="S826" i="5"/>
  <c r="T1223" i="5"/>
  <c r="T1194" i="5"/>
  <c r="T1089" i="5"/>
  <c r="T924" i="5"/>
  <c r="T1151" i="5"/>
  <c r="S839" i="5"/>
  <c r="S910" i="5"/>
  <c r="T520" i="5"/>
  <c r="I1351" i="5"/>
  <c r="T916" i="5"/>
  <c r="S367"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T750" i="5"/>
  <c r="S768" i="5"/>
  <c r="T768" i="5"/>
  <c r="S776" i="5"/>
  <c r="T776" i="5"/>
  <c r="R782" i="5"/>
  <c r="H782" i="5"/>
  <c r="J782" i="5"/>
  <c r="F782" i="5"/>
  <c r="I782" i="5"/>
  <c r="S809" i="5"/>
  <c r="T809" i="5"/>
  <c r="S823" i="5"/>
  <c r="T830" i="5"/>
  <c r="S830" i="5"/>
  <c r="S836" i="5"/>
  <c r="T836" i="5"/>
  <c r="S857" i="5"/>
  <c r="T857" i="5"/>
  <c r="S863" i="5"/>
  <c r="T863" i="5"/>
  <c r="T870" i="5"/>
  <c r="S870"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S1184" i="5"/>
  <c r="T1184" i="5"/>
  <c r="T1191" i="5"/>
  <c r="S1226" i="5"/>
  <c r="F1240" i="5"/>
  <c r="R1240" i="5"/>
  <c r="S1248" i="5"/>
  <c r="T1262" i="5"/>
  <c r="S1262" i="5"/>
  <c r="S1274" i="5"/>
  <c r="T1274" i="5"/>
  <c r="T1280" i="5"/>
  <c r="S1280" i="5"/>
  <c r="S1286" i="5"/>
  <c r="T1310" i="5"/>
  <c r="S1310" i="5"/>
  <c r="T1356" i="5"/>
  <c r="S1356" i="5"/>
  <c r="T1373" i="5"/>
  <c r="S1373" i="5"/>
  <c r="S1378" i="5"/>
  <c r="T1383" i="5"/>
  <c r="F1408" i="5"/>
  <c r="G1408" i="5"/>
  <c r="I1408" i="5"/>
  <c r="F1414" i="5"/>
  <c r="R1414" i="5"/>
  <c r="J1414" i="5"/>
  <c r="H1414" i="5"/>
  <c r="I1414" i="5"/>
  <c r="S1426" i="5"/>
  <c r="T1426" i="5"/>
  <c r="T1433" i="5"/>
  <c r="S1433" i="5"/>
  <c r="J1447" i="5"/>
  <c r="I1447" i="5"/>
  <c r="T1455" i="5"/>
  <c r="S1462" i="5"/>
  <c r="T1477" i="5"/>
  <c r="S1477" i="5"/>
  <c r="T1485" i="5"/>
  <c r="S1485" i="5"/>
  <c r="T1509" i="5"/>
  <c r="S1509" i="5"/>
  <c r="S1530" i="5"/>
  <c r="S1549" i="5"/>
  <c r="T1549" i="5"/>
  <c r="J1555" i="5"/>
  <c r="H1555" i="5"/>
  <c r="G1555" i="5"/>
  <c r="I1555" i="5"/>
  <c r="F1555" i="5"/>
  <c r="T1562" i="5"/>
  <c r="S1562"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T1087" i="5"/>
  <c r="G1091" i="5"/>
  <c r="I939" i="5"/>
  <c r="J1707" i="5"/>
  <c r="G155" i="5"/>
  <c r="I720" i="5"/>
  <c r="T823" i="5"/>
  <c r="T1134" i="5"/>
  <c r="D30" i="6"/>
  <c r="D40" i="6"/>
  <c r="D46" i="6"/>
  <c r="D36" i="6"/>
  <c r="D26" i="6"/>
  <c r="D41"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G30" i="5"/>
  <c r="J30" i="5"/>
  <c r="F30" i="5"/>
  <c r="R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H311"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S1903" i="5"/>
  <c r="S1914" i="5"/>
  <c r="T1914" i="5"/>
  <c r="T1925" i="5"/>
  <c r="S1925" i="5"/>
  <c r="T1938" i="5"/>
  <c r="S1938" i="5"/>
  <c r="T1944" i="5"/>
  <c r="R1955" i="5"/>
  <c r="I1955" i="5"/>
  <c r="H1955" i="5"/>
  <c r="J1955" i="5"/>
  <c r="F1955" i="5"/>
  <c r="G1955" i="5"/>
  <c r="S1962" i="5"/>
  <c r="T1962" i="5"/>
  <c r="S1980" i="5"/>
  <c r="T1980" i="5"/>
  <c r="T1994" i="5"/>
  <c r="S1994" i="5"/>
  <c r="T2006" i="5"/>
  <c r="S2006" i="5"/>
  <c r="T2031" i="5"/>
  <c r="S2045" i="5"/>
  <c r="T2045" i="5"/>
  <c r="T2096" i="5"/>
  <c r="S2096" i="5"/>
  <c r="S2109" i="5"/>
  <c r="T2109" i="5"/>
  <c r="S2141" i="5"/>
  <c r="T2141" i="5"/>
  <c r="T2153" i="5"/>
  <c r="S2153" i="5"/>
  <c r="S2167" i="5"/>
  <c r="T2167" i="5"/>
  <c r="T2201" i="5"/>
  <c r="I2207" i="5"/>
  <c r="F2207" i="5"/>
  <c r="R2207" i="5"/>
  <c r="G2207" i="5"/>
  <c r="H2207" i="5"/>
  <c r="T2250" i="5"/>
  <c r="S2250" i="5"/>
  <c r="T2258" i="5"/>
  <c r="S2258" i="5"/>
  <c r="S2273" i="5"/>
  <c r="T2273" i="5"/>
  <c r="S2280" i="5"/>
  <c r="T2280" i="5"/>
  <c r="T2295" i="5"/>
  <c r="S2295" i="5"/>
  <c r="T2364" i="5"/>
  <c r="S2364" i="5"/>
  <c r="T2380" i="5"/>
  <c r="S2380" i="5"/>
  <c r="T2396" i="5"/>
  <c r="S2396" i="5"/>
  <c r="T2428" i="5"/>
  <c r="S2428"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H261" i="5"/>
  <c r="R2127" i="5"/>
  <c r="G2347" i="5"/>
  <c r="I669" i="5"/>
  <c r="R340" i="5"/>
  <c r="H1028" i="5"/>
  <c r="F108" i="5"/>
  <c r="J300" i="5"/>
  <c r="H60" i="5"/>
  <c r="F531" i="5"/>
  <c r="J243" i="5"/>
  <c r="G1407" i="5"/>
  <c r="H2091" i="5"/>
  <c r="S781" i="5"/>
  <c r="T781" i="5"/>
  <c r="I983" i="5"/>
  <c r="R1047" i="5"/>
  <c r="H1047" i="5"/>
  <c r="T1086" i="5"/>
  <c r="S1086" i="5"/>
  <c r="S1101" i="5"/>
  <c r="T1101" i="5"/>
  <c r="I1111" i="5"/>
  <c r="R1142" i="5"/>
  <c r="F1142" i="5"/>
  <c r="G1142" i="5"/>
  <c r="I1142" i="5"/>
  <c r="T1162" i="5"/>
  <c r="S1168" i="5"/>
  <c r="S1175" i="5"/>
  <c r="T1175" i="5"/>
  <c r="S1182" i="5"/>
  <c r="T1182" i="5"/>
  <c r="T1196" i="5"/>
  <c r="S1196" i="5"/>
  <c r="T1210" i="5"/>
  <c r="S1210" i="5"/>
  <c r="S1232" i="5"/>
  <c r="T1232" i="5"/>
  <c r="T1239" i="5"/>
  <c r="S1246" i="5"/>
  <c r="T1246" i="5"/>
  <c r="S1260" i="5"/>
  <c r="T1260" i="5"/>
  <c r="S1284" i="5"/>
  <c r="T1284" i="5"/>
  <c r="F1296" i="5"/>
  <c r="R1296" i="5"/>
  <c r="T1314" i="5"/>
  <c r="S1314" i="5"/>
  <c r="T1320" i="5"/>
  <c r="S1320" i="5"/>
  <c r="S1326" i="5"/>
  <c r="T1326" i="5"/>
  <c r="T1343" i="5"/>
  <c r="S1343" i="5"/>
  <c r="T1348" i="5"/>
  <c r="S1348" i="5"/>
  <c r="T1367" i="5"/>
  <c r="S1367" i="5"/>
  <c r="G1376" i="5"/>
  <c r="R1376" i="5"/>
  <c r="H1376" i="5"/>
  <c r="J1376" i="5"/>
  <c r="T1407" i="5"/>
  <c r="S1407" i="5"/>
  <c r="T1413" i="5"/>
  <c r="S1413" i="5"/>
  <c r="S1418" i="5"/>
  <c r="T1431" i="5"/>
  <c r="S1431" i="5"/>
  <c r="I1446" i="5"/>
  <c r="J1446" i="5"/>
  <c r="F1446" i="5"/>
  <c r="S1535" i="5"/>
  <c r="T1535" i="5"/>
  <c r="T1541" i="5"/>
  <c r="S1541" i="5"/>
  <c r="G1547" i="5"/>
  <c r="R1547" i="5"/>
  <c r="I1547" i="5"/>
  <c r="S1567" i="5"/>
  <c r="T1567" i="5"/>
  <c r="H1579" i="5"/>
  <c r="R1579" i="5"/>
  <c r="I1579" i="5"/>
  <c r="S1599" i="5"/>
  <c r="H1611" i="5"/>
  <c r="I1611" i="5"/>
  <c r="R1611" i="5"/>
  <c r="T1631" i="5"/>
  <c r="S1631" i="5"/>
  <c r="S1637" i="5"/>
  <c r="T1637" i="5"/>
  <c r="I1643" i="5"/>
  <c r="S1663" i="5"/>
  <c r="T1669" i="5"/>
  <c r="S1669" i="5"/>
  <c r="J1675" i="5"/>
  <c r="H1675" i="5"/>
  <c r="I1675" i="5"/>
  <c r="F1675" i="5"/>
  <c r="G1675" i="5"/>
  <c r="T1695" i="5"/>
  <c r="S1695" i="5"/>
  <c r="S1714" i="5"/>
  <c r="T1714" i="5"/>
  <c r="J1719" i="5"/>
  <c r="F1719" i="5"/>
  <c r="S1724" i="5"/>
  <c r="T1724" i="5"/>
  <c r="T1729" i="5"/>
  <c r="S1729" i="5"/>
  <c r="G1739" i="5"/>
  <c r="J1739" i="5"/>
  <c r="F1739" i="5"/>
  <c r="I1739" i="5"/>
  <c r="T1745" i="5"/>
  <c r="S1745" i="5"/>
  <c r="F1751" i="5"/>
  <c r="I1751" i="5"/>
  <c r="S1757" i="5"/>
  <c r="T1757" i="5"/>
  <c r="S1768" i="5"/>
  <c r="T1768" i="5"/>
  <c r="T1798" i="5"/>
  <c r="I1803" i="5"/>
  <c r="J1803" i="5"/>
  <c r="F1803" i="5"/>
  <c r="S1810" i="5"/>
  <c r="T1810" i="5"/>
  <c r="S1822" i="5"/>
  <c r="T1822" i="5"/>
  <c r="S1832" i="5"/>
  <c r="T1832" i="5"/>
  <c r="S1838" i="5"/>
  <c r="T1838" i="5"/>
  <c r="T1850" i="5"/>
  <c r="S1850" i="5"/>
  <c r="S1856" i="5"/>
  <c r="T1856" i="5"/>
  <c r="T1862" i="5"/>
  <c r="S1862" i="5"/>
  <c r="S1886" i="5"/>
  <c r="T1909" i="5"/>
  <c r="S1909" i="5"/>
  <c r="T1919" i="5"/>
  <c r="S1919" i="5"/>
  <c r="R1931" i="5"/>
  <c r="H1931" i="5"/>
  <c r="J1931" i="5"/>
  <c r="F1931" i="5"/>
  <c r="I1931" i="5"/>
  <c r="T1950" i="5"/>
  <c r="S1950" i="5"/>
  <c r="I1975" i="5"/>
  <c r="H1975" i="5"/>
  <c r="J1975" i="5"/>
  <c r="F1975" i="5"/>
  <c r="R1975" i="5"/>
  <c r="T1987" i="5"/>
  <c r="T1999" i="5"/>
  <c r="S1999" i="5"/>
  <c r="T2013" i="5"/>
  <c r="T2059" i="5"/>
  <c r="S2071" i="5"/>
  <c r="T2071" i="5"/>
  <c r="S2089" i="5"/>
  <c r="T2089" i="5"/>
  <c r="T2103" i="5"/>
  <c r="S2103" i="5"/>
  <c r="T2134" i="5"/>
  <c r="S2134" i="5"/>
  <c r="T2147" i="5"/>
  <c r="S2160" i="5"/>
  <c r="T2160" i="5"/>
  <c r="T2173" i="5"/>
  <c r="S2173" i="5"/>
  <c r="T2180" i="5"/>
  <c r="S2180" i="5"/>
  <c r="S2193" i="5"/>
  <c r="T2193" i="5"/>
  <c r="T2242" i="5"/>
  <c r="T2266" i="5"/>
  <c r="S2266" i="5"/>
  <c r="S2317" i="5"/>
  <c r="T2325" i="5"/>
  <c r="S2325" i="5"/>
  <c r="T2356" i="5"/>
  <c r="S2356" i="5"/>
  <c r="T2372" i="5"/>
  <c r="S2372" i="5"/>
  <c r="T2388" i="5"/>
  <c r="S2388" i="5"/>
  <c r="S2436" i="5"/>
  <c r="T2436" i="5"/>
  <c r="T2452"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G39" i="5"/>
  <c r="J39" i="5"/>
  <c r="J51" i="5"/>
  <c r="G51" i="5"/>
  <c r="F63" i="5"/>
  <c r="R63" i="5"/>
  <c r="H63" i="5"/>
  <c r="I63" i="5"/>
  <c r="G63" i="5"/>
  <c r="J63" i="5"/>
  <c r="G95" i="5"/>
  <c r="R95" i="5"/>
  <c r="H95" i="5"/>
  <c r="I95" i="5"/>
  <c r="J95" i="5"/>
  <c r="S102" i="5"/>
  <c r="S121" i="5"/>
  <c r="T121" i="5"/>
  <c r="F127" i="5"/>
  <c r="R127" i="5"/>
  <c r="H127" i="5"/>
  <c r="G127" i="5"/>
  <c r="I127" i="5"/>
  <c r="J127" i="5"/>
  <c r="S134" i="5"/>
  <c r="S140" i="5"/>
  <c r="T140" i="5"/>
  <c r="T153" i="5"/>
  <c r="S153" i="5"/>
  <c r="G159" i="5"/>
  <c r="H159" i="5"/>
  <c r="S172" i="5"/>
  <c r="T172" i="5"/>
  <c r="S204" i="5"/>
  <c r="T204" i="5"/>
  <c r="F216" i="5"/>
  <c r="H216" i="5"/>
  <c r="J216" i="5"/>
  <c r="I216" i="5"/>
  <c r="G216" i="5"/>
  <c r="T233" i="5"/>
  <c r="S233" i="5"/>
  <c r="S239" i="5"/>
  <c r="T239" i="5"/>
  <c r="S246" i="5"/>
  <c r="T246" i="5"/>
  <c r="T260" i="5"/>
  <c r="S267" i="5"/>
  <c r="S274" i="5"/>
  <c r="T274" i="5"/>
  <c r="T287" i="5"/>
  <c r="S287" i="5"/>
  <c r="S306" i="5"/>
  <c r="T306" i="5"/>
  <c r="T312" i="5"/>
  <c r="S312" i="5"/>
  <c r="T319" i="5"/>
  <c r="S319" i="5"/>
  <c r="T327" i="5"/>
  <c r="S327" i="5"/>
  <c r="T334" i="5"/>
  <c r="T341" i="5"/>
  <c r="S341" i="5"/>
  <c r="S348" i="5"/>
  <c r="S362" i="5"/>
  <c r="G367" i="5"/>
  <c r="R367" i="5"/>
  <c r="H367" i="5"/>
  <c r="I367" i="5"/>
  <c r="T407" i="5"/>
  <c r="T414" i="5"/>
  <c r="T429" i="5"/>
  <c r="S429" i="5"/>
  <c r="T441" i="5"/>
  <c r="S454" i="5"/>
  <c r="T461" i="5"/>
  <c r="I467" i="5"/>
  <c r="R467" i="5"/>
  <c r="F467" i="5"/>
  <c r="G467" i="5"/>
  <c r="T474" i="5"/>
  <c r="T487" i="5"/>
  <c r="S487" i="5"/>
  <c r="F535" i="5"/>
  <c r="G535" i="5"/>
  <c r="R535" i="5"/>
  <c r="H535" i="5"/>
  <c r="T541" i="5"/>
  <c r="S541" i="5"/>
  <c r="S560" i="5"/>
  <c r="F566" i="5"/>
  <c r="H566" i="5"/>
  <c r="I566" i="5"/>
  <c r="J566" i="5"/>
  <c r="H571" i="5"/>
  <c r="R571" i="5"/>
  <c r="G571" i="5"/>
  <c r="J571" i="5"/>
  <c r="T577" i="5"/>
  <c r="S577" i="5"/>
  <c r="S590" i="5"/>
  <c r="H595" i="5"/>
  <c r="R595" i="5"/>
  <c r="I595" i="5"/>
  <c r="F595" i="5"/>
  <c r="T601" i="5"/>
  <c r="T607" i="5"/>
  <c r="T613" i="5"/>
  <c r="S613" i="5"/>
  <c r="T619" i="5"/>
  <c r="S624" i="5"/>
  <c r="I630" i="5"/>
  <c r="J630" i="5"/>
  <c r="F630" i="5"/>
  <c r="S648" i="5"/>
  <c r="S666" i="5"/>
  <c r="T672" i="5"/>
  <c r="T678" i="5"/>
  <c r="S678" i="5"/>
  <c r="S689" i="5"/>
  <c r="G712" i="5"/>
  <c r="J712" i="5"/>
  <c r="G718" i="5"/>
  <c r="I718" i="5"/>
  <c r="T724" i="5"/>
  <c r="S724" i="5"/>
  <c r="S730" i="5"/>
  <c r="S736" i="5"/>
  <c r="T742" i="5"/>
  <c r="S765" i="5"/>
  <c r="T765" i="5"/>
  <c r="T773" i="5"/>
  <c r="S773" i="5"/>
  <c r="S780" i="5"/>
  <c r="T780" i="5"/>
  <c r="T793" i="5"/>
  <c r="S793" i="5"/>
  <c r="S801" i="5"/>
  <c r="T801" i="5"/>
  <c r="S807" i="5"/>
  <c r="T813" i="5"/>
  <c r="S813" i="5"/>
  <c r="T821" i="5"/>
  <c r="S821" i="5"/>
  <c r="S827" i="5"/>
  <c r="T834" i="5"/>
  <c r="T840" i="5"/>
  <c r="S840" i="5"/>
  <c r="T848" i="5"/>
  <c r="S848" i="5"/>
  <c r="T854" i="5"/>
  <c r="S860" i="5"/>
  <c r="T860" i="5"/>
  <c r="R867" i="5"/>
  <c r="J867" i="5"/>
  <c r="H867" i="5"/>
  <c r="F867" i="5"/>
  <c r="T874" i="5"/>
  <c r="I879" i="5"/>
  <c r="R879" i="5"/>
  <c r="T886" i="5"/>
  <c r="S892" i="5"/>
  <c r="T892" i="5"/>
  <c r="S905" i="5"/>
  <c r="T905" i="5"/>
  <c r="T917" i="5"/>
  <c r="S917" i="5"/>
  <c r="S925" i="5"/>
  <c r="T925" i="5"/>
  <c r="G943" i="5"/>
  <c r="R943" i="5"/>
  <c r="J943" i="5"/>
  <c r="H943" i="5"/>
  <c r="S958" i="5"/>
  <c r="F963" i="5"/>
  <c r="G963" i="5"/>
  <c r="H963" i="5"/>
  <c r="T976" i="5"/>
  <c r="S976" i="5"/>
  <c r="R995" i="5"/>
  <c r="F995" i="5"/>
  <c r="S1040" i="5"/>
  <c r="T1053" i="5"/>
  <c r="S1053" i="5"/>
  <c r="H1059" i="5"/>
  <c r="I1059" i="5"/>
  <c r="S1079" i="5"/>
  <c r="S1085" i="5"/>
  <c r="T1085" i="5"/>
  <c r="I1126" i="5"/>
  <c r="F1126" i="5"/>
  <c r="I1136" i="5"/>
  <c r="T1142" i="5"/>
  <c r="T1202" i="5"/>
  <c r="S1202" i="5"/>
  <c r="I1216" i="5"/>
  <c r="F1216" i="5"/>
  <c r="G1216" i="5"/>
  <c r="R1216" i="5"/>
  <c r="S1238" i="5"/>
  <c r="T1238" i="5"/>
  <c r="S1245" i="5"/>
  <c r="T1245" i="5"/>
  <c r="T1252" i="5"/>
  <c r="S1252" i="5"/>
  <c r="S1266" i="5"/>
  <c r="T1266" i="5"/>
  <c r="T1272" i="5"/>
  <c r="S1272" i="5"/>
  <c r="S1278" i="5"/>
  <c r="T1278" i="5"/>
  <c r="T1289" i="5"/>
  <c r="S1289" i="5"/>
  <c r="T1296" i="5"/>
  <c r="S1296" i="5"/>
  <c r="S1302" i="5"/>
  <c r="T1302" i="5"/>
  <c r="T1319" i="5"/>
  <c r="S1319" i="5"/>
  <c r="J1342" i="5"/>
  <c r="R1342" i="5"/>
  <c r="G1342" i="5"/>
  <c r="F1342" i="5"/>
  <c r="S1354" i="5"/>
  <c r="T1354" i="5"/>
  <c r="R1360" i="5"/>
  <c r="F1360" i="5"/>
  <c r="T1376" i="5"/>
  <c r="T1381" i="5"/>
  <c r="S1381" i="5"/>
  <c r="T1386" i="5"/>
  <c r="J1391" i="5"/>
  <c r="R1391" i="5"/>
  <c r="G1391" i="5"/>
  <c r="I1391" i="5"/>
  <c r="T1401" i="5"/>
  <c r="S1401" i="5"/>
  <c r="T1417" i="5"/>
  <c r="S1417" i="5"/>
  <c r="T1423" i="5"/>
  <c r="S1423" i="5"/>
  <c r="F1430" i="5"/>
  <c r="H1430" i="5"/>
  <c r="T1438" i="5"/>
  <c r="T1446" i="5"/>
  <c r="T1466" i="5"/>
  <c r="S1482" i="5"/>
  <c r="T1490" i="5"/>
  <c r="S1490" i="5"/>
  <c r="T1498" i="5"/>
  <c r="S1506" i="5"/>
  <c r="T1514" i="5"/>
  <c r="S1521" i="5"/>
  <c r="T1521" i="5"/>
  <c r="J1527" i="5"/>
  <c r="H1527" i="5"/>
  <c r="I1527" i="5"/>
  <c r="R1527" i="5"/>
  <c r="G1527" i="5"/>
  <c r="F1527" i="5"/>
  <c r="T1534" i="5"/>
  <c r="T1540" i="5"/>
  <c r="S1540" i="5"/>
  <c r="S1553" i="5"/>
  <c r="T1553" i="5"/>
  <c r="I1559" i="5"/>
  <c r="R1559" i="5"/>
  <c r="H1559" i="5"/>
  <c r="S1566" i="5"/>
  <c r="T1566" i="5"/>
  <c r="T1572" i="5"/>
  <c r="S1572"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R1687" i="5"/>
  <c r="G1687" i="5"/>
  <c r="H1687" i="5"/>
  <c r="I1687" i="5"/>
  <c r="S1694" i="5"/>
  <c r="T1694" i="5"/>
  <c r="T1713" i="5"/>
  <c r="S1713" i="5"/>
  <c r="I1723" i="5"/>
  <c r="J1723" i="5"/>
  <c r="F1723" i="5"/>
  <c r="H1728" i="5"/>
  <c r="J1728" i="5"/>
  <c r="J1744" i="5"/>
  <c r="F1744" i="5"/>
  <c r="S1751" i="5"/>
  <c r="T1751" i="5"/>
  <c r="T1756" i="5"/>
  <c r="S1756" i="5"/>
  <c r="S1762" i="5"/>
  <c r="T1762" i="5"/>
  <c r="J1767" i="5"/>
  <c r="I1767" i="5"/>
  <c r="F1767" i="5"/>
  <c r="T1774" i="5"/>
  <c r="S1774" i="5"/>
  <c r="J1779" i="5"/>
  <c r="F1779" i="5"/>
  <c r="I1779" i="5"/>
  <c r="H1779" i="5"/>
  <c r="G1779" i="5"/>
  <c r="T1786" i="5"/>
  <c r="S1786" i="5"/>
  <c r="T1791" i="5"/>
  <c r="T1797" i="5"/>
  <c r="S1797" i="5"/>
  <c r="T1809" i="5"/>
  <c r="S1809" i="5"/>
  <c r="T1815" i="5"/>
  <c r="S1815" i="5"/>
  <c r="S1821" i="5"/>
  <c r="T1821" i="5"/>
  <c r="T1826" i="5"/>
  <c r="S1826" i="5"/>
  <c r="J1831" i="5"/>
  <c r="F1831" i="5"/>
  <c r="I1831" i="5"/>
  <c r="H1831" i="5"/>
  <c r="G1831" i="5"/>
  <c r="S1837" i="5"/>
  <c r="T1837" i="5"/>
  <c r="T1849" i="5"/>
  <c r="S1849" i="5"/>
  <c r="T1855" i="5"/>
  <c r="S1855" i="5"/>
  <c r="T1861" i="5"/>
  <c r="S1861" i="5"/>
  <c r="T1872" i="5"/>
  <c r="S1872" i="5"/>
  <c r="T1878" i="5"/>
  <c r="S1878" i="5"/>
  <c r="S1885" i="5"/>
  <c r="T1885" i="5"/>
  <c r="S1891" i="5"/>
  <c r="H1896" i="5"/>
  <c r="G1896" i="5"/>
  <c r="I1896" i="5"/>
  <c r="F1896" i="5"/>
  <c r="J1896" i="5"/>
  <c r="S1902" i="5"/>
  <c r="T1902" i="5"/>
  <c r="S1908" i="5"/>
  <c r="T1908" i="5"/>
  <c r="S1913" i="5"/>
  <c r="T1913" i="5"/>
  <c r="H1918" i="5"/>
  <c r="J1918" i="5"/>
  <c r="G1918" i="5"/>
  <c r="F1918" i="5"/>
  <c r="S1924" i="5"/>
  <c r="T1924" i="5"/>
  <c r="S1937" i="5"/>
  <c r="T1937" i="5"/>
  <c r="G1943" i="5"/>
  <c r="I1943" i="5"/>
  <c r="T1949" i="5"/>
  <c r="S1949" i="5"/>
  <c r="T1955" i="5"/>
  <c r="T1961" i="5"/>
  <c r="S1961" i="5"/>
  <c r="S1968" i="5"/>
  <c r="T1968" i="5"/>
  <c r="T1975" i="5"/>
  <c r="S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S2005" i="5"/>
  <c r="T2012" i="5"/>
  <c r="S2012" i="5"/>
  <c r="T2024" i="5"/>
  <c r="T2037" i="5"/>
  <c r="G2051" i="5"/>
  <c r="F2051" i="5"/>
  <c r="H2051" i="5"/>
  <c r="I2051" i="5"/>
  <c r="T2064" i="5"/>
  <c r="S2064" i="5"/>
  <c r="J2070" i="5"/>
  <c r="F2070" i="5"/>
  <c r="I2070" i="5"/>
  <c r="H2070" i="5"/>
  <c r="S2077" i="5"/>
  <c r="T2077" i="5"/>
  <c r="T2088"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T2108" i="5"/>
  <c r="S2108" i="5"/>
  <c r="T2120" i="5"/>
  <c r="S2120" i="5"/>
  <c r="T2127" i="5"/>
  <c r="S2127" i="5"/>
  <c r="S2133" i="5"/>
  <c r="T2133" i="5"/>
  <c r="S2140" i="5"/>
  <c r="T2140" i="5"/>
  <c r="T2146" i="5"/>
  <c r="S2146" i="5"/>
  <c r="S2152" i="5"/>
  <c r="T2152" i="5"/>
  <c r="S2159" i="5"/>
  <c r="T2159" i="5"/>
  <c r="T2166" i="5"/>
  <c r="S2166" i="5"/>
  <c r="T2172" i="5"/>
  <c r="S2185" i="5"/>
  <c r="T2185" i="5"/>
  <c r="T2192" i="5"/>
  <c r="S2200" i="5"/>
  <c r="T2200" i="5"/>
  <c r="S2207" i="5"/>
  <c r="T2207" i="5"/>
  <c r="T2213" i="5"/>
  <c r="S2213" i="5"/>
  <c r="S2221" i="5"/>
  <c r="T2221" i="5"/>
  <c r="S2227" i="5"/>
  <c r="S2241" i="5"/>
  <c r="T2241" i="5"/>
  <c r="S2257" i="5"/>
  <c r="T2257" i="5"/>
  <c r="T2265" i="5"/>
  <c r="S2265" i="5"/>
  <c r="S2272" i="5"/>
  <c r="T2272" i="5"/>
  <c r="T2279" i="5"/>
  <c r="S2279" i="5"/>
  <c r="S2287" i="5"/>
  <c r="T2287" i="5"/>
  <c r="T2294" i="5"/>
  <c r="T2301" i="5"/>
  <c r="S2301" i="5"/>
  <c r="F2331" i="5"/>
  <c r="R2331" i="5"/>
  <c r="T2355" i="5"/>
  <c r="T2403"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H1041" i="5"/>
  <c r="J341" i="5"/>
  <c r="I461" i="5"/>
  <c r="H68" i="5"/>
  <c r="T2249"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T2230" i="5"/>
  <c r="F43" i="5"/>
  <c r="S128" i="5"/>
  <c r="T234" i="5"/>
  <c r="F287" i="5"/>
  <c r="G287" i="5"/>
  <c r="J287" i="5"/>
  <c r="I287" i="5"/>
  <c r="H287" i="5"/>
  <c r="T295" i="5"/>
  <c r="S295" i="5"/>
  <c r="T335" i="5"/>
  <c r="S335" i="5"/>
  <c r="T342" i="5"/>
  <c r="T349" i="5"/>
  <c r="S349" i="5"/>
  <c r="S368" i="5"/>
  <c r="T401" i="5"/>
  <c r="S401" i="5"/>
  <c r="I407" i="5"/>
  <c r="T415" i="5"/>
  <c r="S442" i="5"/>
  <c r="S462" i="5"/>
  <c r="S488" i="5"/>
  <c r="T488" i="5"/>
  <c r="T496" i="5"/>
  <c r="T503" i="5"/>
  <c r="S503" i="5"/>
  <c r="T509" i="5"/>
  <c r="S509" i="5"/>
  <c r="S516" i="5"/>
  <c r="T516" i="5"/>
  <c r="S522" i="5"/>
  <c r="T542" i="5"/>
  <c r="T549" i="5"/>
  <c r="S549" i="5"/>
  <c r="R555" i="5"/>
  <c r="H555" i="5"/>
  <c r="F555" i="5"/>
  <c r="I555" i="5"/>
  <c r="J555" i="5"/>
  <c r="G555" i="5"/>
  <c r="T561" i="5"/>
  <c r="S561" i="5"/>
  <c r="T567" i="5"/>
  <c r="S567" i="5"/>
  <c r="S572" i="5"/>
  <c r="T572" i="5"/>
  <c r="I583" i="5"/>
  <c r="H583" i="5"/>
  <c r="G583" i="5"/>
  <c r="J583" i="5"/>
  <c r="I590" i="5"/>
  <c r="G590" i="5"/>
  <c r="J590" i="5"/>
  <c r="R590" i="5"/>
  <c r="H590" i="5"/>
  <c r="F590" i="5"/>
  <c r="S596" i="5"/>
  <c r="T596" i="5"/>
  <c r="T631" i="5"/>
  <c r="S662" i="5"/>
  <c r="T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I1127" i="5"/>
  <c r="T2104" i="5"/>
  <c r="S2104" i="5"/>
  <c r="S2117" i="5"/>
  <c r="H2135" i="5"/>
  <c r="R2135" i="5"/>
  <c r="F2135" i="5"/>
  <c r="J2135" i="5"/>
  <c r="I2135" i="5"/>
  <c r="G2142" i="5"/>
  <c r="I2142" i="5"/>
  <c r="H2142" i="5"/>
  <c r="J2142" i="5"/>
  <c r="R2142" i="5"/>
  <c r="S2148" i="5"/>
  <c r="S2168" i="5"/>
  <c r="T2252" i="5"/>
  <c r="S2252" i="5"/>
  <c r="T2268" i="5"/>
  <c r="S2268" i="5"/>
  <c r="T2282" i="5"/>
  <c r="S2282" i="5"/>
  <c r="T2290" i="5"/>
  <c r="S2290" i="5"/>
  <c r="S2327" i="5"/>
  <c r="T2334" i="5"/>
  <c r="S2334" i="5"/>
  <c r="T2342" i="5"/>
  <c r="S2342" i="5"/>
  <c r="T2358" i="5"/>
  <c r="S2358" i="5"/>
  <c r="T2366" i="5"/>
  <c r="S2366" i="5"/>
  <c r="T2374" i="5"/>
  <c r="S2374" i="5"/>
  <c r="T2382" i="5"/>
  <c r="S2382" i="5"/>
  <c r="T2390" i="5"/>
  <c r="S2406" i="5"/>
  <c r="T2414" i="5"/>
  <c r="S2414" i="5"/>
  <c r="T2422" i="5"/>
  <c r="S2422" i="5"/>
  <c r="T2438" i="5"/>
  <c r="S2438" i="5"/>
  <c r="T2454" i="5"/>
  <c r="S2454" i="5"/>
  <c r="T2486" i="5"/>
  <c r="S2486" i="5"/>
  <c r="S2494" i="5"/>
  <c r="T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T2117" i="5"/>
  <c r="R816" i="5"/>
  <c r="F1847" i="5"/>
  <c r="T2470" i="5"/>
  <c r="I1624" i="5"/>
  <c r="I294" i="5"/>
  <c r="H871" i="5"/>
  <c r="R1127" i="5"/>
  <c r="R2387" i="5"/>
  <c r="T2209" i="5"/>
  <c r="T2129" i="5"/>
  <c r="R2342" i="5"/>
  <c r="T2148" i="5"/>
  <c r="T2327" i="5"/>
  <c r="G1710" i="5"/>
  <c r="S415" i="5"/>
  <c r="T2162" i="5"/>
  <c r="G294" i="5"/>
  <c r="H1624" i="5"/>
  <c r="G2136" i="5"/>
  <c r="J1127" i="5"/>
  <c r="I2483" i="5"/>
  <c r="F2387" i="5"/>
  <c r="S2244" i="5"/>
  <c r="H2342" i="5"/>
  <c r="F2142" i="5"/>
  <c r="T2216" i="5"/>
  <c r="F1710" i="5"/>
  <c r="H678" i="5"/>
  <c r="I659" i="5"/>
  <c r="R659" i="5"/>
  <c r="T637" i="5"/>
  <c r="F1660" i="5"/>
  <c r="J1847" i="5"/>
  <c r="T2478" i="5"/>
  <c r="R1624" i="5"/>
  <c r="H2136" i="5"/>
  <c r="F1127" i="5"/>
  <c r="I2477" i="5"/>
  <c r="H2461" i="5"/>
  <c r="S2398" i="5"/>
  <c r="S2260" i="5"/>
  <c r="F1782" i="5"/>
  <c r="T218" i="5"/>
  <c r="T269" i="5"/>
  <c r="S269" i="5"/>
  <c r="T301" i="5"/>
  <c r="S301" i="5"/>
  <c r="T402" i="5"/>
  <c r="S430" i="5"/>
  <c r="S463" i="5"/>
  <c r="T469" i="5"/>
  <c r="S469" i="5"/>
  <c r="T489" i="5"/>
  <c r="S489" i="5"/>
  <c r="T497" i="5"/>
  <c r="S497" i="5"/>
  <c r="F503" i="5"/>
  <c r="I503" i="5"/>
  <c r="T537" i="5"/>
  <c r="S537" i="5"/>
  <c r="S556" i="5"/>
  <c r="T556" i="5"/>
  <c r="S562" i="5"/>
  <c r="J567" i="5"/>
  <c r="H567" i="5"/>
  <c r="T591" i="5"/>
  <c r="S591" i="5"/>
  <c r="T597" i="5"/>
  <c r="S597" i="5"/>
  <c r="T603" i="5"/>
  <c r="R614" i="5"/>
  <c r="G614" i="5"/>
  <c r="T850" i="5"/>
  <c r="S850" i="5"/>
  <c r="S856" i="5"/>
  <c r="T856" i="5"/>
  <c r="T862" i="5"/>
  <c r="S888" i="5"/>
  <c r="S959" i="5"/>
  <c r="T959" i="5"/>
  <c r="T984" i="5"/>
  <c r="S984" i="5"/>
  <c r="S997" i="5"/>
  <c r="T997" i="5"/>
  <c r="S1055" i="5"/>
  <c r="T1218" i="5"/>
  <c r="S1398" i="5"/>
  <c r="T1398" i="5"/>
  <c r="S1440" i="5"/>
  <c r="S1612" i="5"/>
  <c r="T1612" i="5"/>
  <c r="F1631" i="5"/>
  <c r="G1631" i="5"/>
  <c r="T1670" i="5"/>
  <c r="T1676" i="5"/>
  <c r="S1676" i="5"/>
  <c r="R1719" i="5"/>
  <c r="G1719" i="5"/>
  <c r="R1803" i="5"/>
  <c r="G1803" i="5"/>
  <c r="H1803" i="5"/>
  <c r="I1872" i="5"/>
  <c r="R1872" i="5"/>
  <c r="H1872" i="5"/>
  <c r="S1879" i="5"/>
  <c r="T829" i="5"/>
  <c r="T888" i="5"/>
  <c r="T1055" i="5"/>
  <c r="R710" i="5"/>
  <c r="S1362" i="5"/>
  <c r="S445" i="5"/>
  <c r="S1025" i="5"/>
  <c r="F1415" i="5"/>
  <c r="T144" i="5"/>
  <c r="I219" i="5"/>
  <c r="T439" i="5"/>
  <c r="S439" i="5"/>
  <c r="H478" i="5"/>
  <c r="G478" i="5"/>
  <c r="R478" i="5"/>
  <c r="T519" i="5"/>
  <c r="S616" i="5"/>
  <c r="I639" i="5"/>
  <c r="G639" i="5"/>
  <c r="T687" i="5"/>
  <c r="T770" i="5"/>
  <c r="T784" i="5"/>
  <c r="S824" i="5"/>
  <c r="T824" i="5"/>
  <c r="T838" i="5"/>
  <c r="S930" i="5"/>
  <c r="T930" i="5"/>
  <c r="S935" i="5"/>
  <c r="T935" i="5"/>
  <c r="S948" i="5"/>
  <c r="T948" i="5"/>
  <c r="S993" i="5"/>
  <c r="T993" i="5"/>
  <c r="T1104" i="5"/>
  <c r="S1104" i="5"/>
  <c r="T1114" i="5"/>
  <c r="S1114" i="5"/>
  <c r="S1119" i="5"/>
  <c r="S1124" i="5"/>
  <c r="T1124" i="5"/>
  <c r="T1130" i="5"/>
  <c r="S1130" i="5"/>
  <c r="I1192" i="5"/>
  <c r="T1305" i="5"/>
  <c r="S1305" i="5"/>
  <c r="T1317" i="5"/>
  <c r="S1317" i="5"/>
  <c r="T1479" i="5"/>
  <c r="T1503" i="5"/>
  <c r="T1602" i="5"/>
  <c r="S1602" i="5"/>
  <c r="T1666" i="5"/>
  <c r="S1666" i="5"/>
  <c r="G1736" i="5"/>
  <c r="I1736" i="5"/>
  <c r="S1783" i="5"/>
  <c r="T1783" i="5"/>
  <c r="R1799" i="5"/>
  <c r="G1799" i="5"/>
  <c r="H639" i="5"/>
  <c r="T1107" i="5"/>
  <c r="T991" i="5"/>
  <c r="T1362" i="5"/>
  <c r="G1599" i="5"/>
  <c r="S1670" i="5"/>
  <c r="F31" i="5"/>
  <c r="T1133" i="5"/>
  <c r="T896" i="5"/>
  <c r="J614" i="5"/>
  <c r="S543" i="5"/>
  <c r="S471" i="5"/>
  <c r="J478" i="5"/>
  <c r="S1048" i="5"/>
  <c r="T757" i="5"/>
  <c r="T1185" i="5"/>
  <c r="G455" i="5"/>
  <c r="I455" i="5"/>
  <c r="T804" i="5"/>
  <c r="S539" i="5"/>
  <c r="T1023" i="5"/>
  <c r="F622" i="5"/>
  <c r="S485" i="5"/>
  <c r="T1119" i="5"/>
  <c r="S1057" i="5"/>
  <c r="G1415" i="5"/>
  <c r="S716" i="5"/>
  <c r="S693" i="5"/>
  <c r="T384" i="5"/>
  <c r="T1158" i="5"/>
  <c r="T1440" i="5"/>
  <c r="R51" i="5"/>
  <c r="S372" i="5"/>
  <c r="R1493" i="5"/>
  <c r="J1493" i="5"/>
  <c r="H776" i="5"/>
  <c r="F1072" i="5"/>
  <c r="R1223" i="5"/>
  <c r="R1255" i="5"/>
  <c r="F1287" i="5"/>
  <c r="R1319" i="5"/>
  <c r="I729" i="5"/>
  <c r="R68" i="5"/>
  <c r="F143" i="5"/>
  <c r="G143" i="5"/>
  <c r="R207" i="5"/>
  <c r="G207" i="5"/>
  <c r="T338" i="5"/>
  <c r="S376" i="5"/>
  <c r="S646" i="5"/>
  <c r="H651" i="5"/>
  <c r="J651" i="5"/>
  <c r="R651" i="5"/>
  <c r="J663" i="5"/>
  <c r="H663" i="5"/>
  <c r="H686" i="5"/>
  <c r="I686" i="5"/>
  <c r="G686" i="5"/>
  <c r="S698" i="5"/>
  <c r="T704" i="5"/>
  <c r="S704" i="5"/>
  <c r="T710" i="5"/>
  <c r="S710" i="5"/>
  <c r="T721" i="5"/>
  <c r="S721" i="5"/>
  <c r="R750" i="5"/>
  <c r="H750" i="5"/>
  <c r="S762" i="5"/>
  <c r="T769" i="5"/>
  <c r="S769" i="5"/>
  <c r="T777" i="5"/>
  <c r="S777" i="5"/>
  <c r="T790" i="5"/>
  <c r="T817" i="5"/>
  <c r="S817" i="5"/>
  <c r="J830" i="5"/>
  <c r="F830" i="5"/>
  <c r="H830" i="5"/>
  <c r="I830" i="5"/>
  <c r="S844" i="5"/>
  <c r="T844" i="5"/>
  <c r="T851" i="5"/>
  <c r="J870" i="5"/>
  <c r="F870" i="5"/>
  <c r="S876" i="5"/>
  <c r="T876" i="5"/>
  <c r="T890" i="5"/>
  <c r="S929" i="5"/>
  <c r="J934" i="5"/>
  <c r="I934" i="5"/>
  <c r="F934" i="5"/>
  <c r="H934" i="5"/>
  <c r="H979" i="5"/>
  <c r="R979" i="5"/>
  <c r="I979" i="5"/>
  <c r="S999" i="5"/>
  <c r="H1011" i="5"/>
  <c r="I1011" i="5"/>
  <c r="T1024" i="5"/>
  <c r="S1024" i="5"/>
  <c r="T1031" i="5"/>
  <c r="S1037" i="5"/>
  <c r="T1037" i="5"/>
  <c r="J1043" i="5"/>
  <c r="I1043" i="5"/>
  <c r="R1043" i="5"/>
  <c r="F1043" i="5"/>
  <c r="S1063" i="5"/>
  <c r="T1063" i="5"/>
  <c r="J1075" i="5"/>
  <c r="R1075" i="5"/>
  <c r="H1075" i="5"/>
  <c r="I1075" i="5"/>
  <c r="R1087" i="5"/>
  <c r="I1087" i="5"/>
  <c r="H1087" i="5"/>
  <c r="J1087" i="5"/>
  <c r="F1087" i="5"/>
  <c r="G1087" i="5"/>
  <c r="S1103" i="5"/>
  <c r="S1113" i="5"/>
  <c r="T1113" i="5"/>
  <c r="S1129" i="5"/>
  <c r="T1129" i="5"/>
  <c r="R1134" i="5"/>
  <c r="H1134" i="5"/>
  <c r="I1134" i="5"/>
  <c r="J1134" i="5"/>
  <c r="S1149" i="5"/>
  <c r="T1149" i="5"/>
  <c r="T1154" i="5"/>
  <c r="S1159" i="5"/>
  <c r="G1184" i="5"/>
  <c r="H1184" i="5"/>
  <c r="F1184" i="5"/>
  <c r="S1192" i="5"/>
  <c r="T1192" i="5"/>
  <c r="S1199" i="5"/>
  <c r="T1199" i="5"/>
  <c r="S1206" i="5"/>
  <c r="T1227" i="5"/>
  <c r="S1234" i="5"/>
  <c r="T1234" i="5"/>
  <c r="T1241" i="5"/>
  <c r="S1241" i="5"/>
  <c r="I1248" i="5"/>
  <c r="H1248" i="5"/>
  <c r="J1248" i="5"/>
  <c r="F1248" i="5"/>
  <c r="R1248" i="5"/>
  <c r="S1256" i="5"/>
  <c r="T1256" i="5"/>
  <c r="S1263" i="5"/>
  <c r="T1263" i="5"/>
  <c r="H1304" i="5"/>
  <c r="F1304" i="5"/>
  <c r="R1304" i="5"/>
  <c r="S1316" i="5"/>
  <c r="T1316" i="5"/>
  <c r="T1322" i="5"/>
  <c r="S1322" i="5"/>
  <c r="S1328" i="5"/>
  <c r="T1328" i="5"/>
  <c r="T1334" i="5"/>
  <c r="S1334" i="5"/>
  <c r="J1350" i="5"/>
  <c r="F1350" i="5"/>
  <c r="H1350" i="5"/>
  <c r="I1350" i="5"/>
  <c r="G1350" i="5"/>
  <c r="R1350" i="5"/>
  <c r="T1357" i="5"/>
  <c r="S1357" i="5"/>
  <c r="F1363" i="5"/>
  <c r="H1363" i="5"/>
  <c r="G1363" i="5"/>
  <c r="I1363" i="5"/>
  <c r="H1383" i="5"/>
  <c r="J1383" i="5"/>
  <c r="F1383" i="5"/>
  <c r="R1383" i="5"/>
  <c r="G1383" i="5"/>
  <c r="T1389" i="5"/>
  <c r="S1394" i="5"/>
  <c r="T1399" i="5"/>
  <c r="S1399" i="5"/>
  <c r="T1409" i="5"/>
  <c r="S1409" i="5"/>
  <c r="S1415" i="5"/>
  <c r="S1434" i="5"/>
  <c r="R1455" i="5"/>
  <c r="J1455" i="5"/>
  <c r="R1462" i="5"/>
  <c r="J1462" i="5"/>
  <c r="G1462" i="5"/>
  <c r="F1462" i="5"/>
  <c r="H1462" i="5"/>
  <c r="T1486" i="5"/>
  <c r="S1486" i="5"/>
  <c r="T1510" i="5"/>
  <c r="S1510" i="5"/>
  <c r="J1543" i="5"/>
  <c r="S1550" i="5"/>
  <c r="J1575" i="5"/>
  <c r="I1575" i="5"/>
  <c r="R1575" i="5"/>
  <c r="G1575" i="5"/>
  <c r="S1588" i="5"/>
  <c r="T1588" i="5"/>
  <c r="T1601" i="5"/>
  <c r="H1607" i="5"/>
  <c r="I1607" i="5"/>
  <c r="J1607" i="5"/>
  <c r="R1607" i="5"/>
  <c r="T1614" i="5"/>
  <c r="S1614" i="5"/>
  <c r="T1620" i="5"/>
  <c r="S1620" i="5"/>
  <c r="S1627" i="5"/>
  <c r="T1633" i="5"/>
  <c r="I1639" i="5"/>
  <c r="I1671" i="5"/>
  <c r="S1691" i="5"/>
  <c r="R1703" i="5"/>
  <c r="G1703" i="5"/>
  <c r="H1703" i="5"/>
  <c r="I1703" i="5"/>
  <c r="S1710" i="5"/>
  <c r="R1715" i="5"/>
  <c r="J1715" i="5"/>
  <c r="F1715" i="5"/>
  <c r="I1715" i="5"/>
  <c r="G1715" i="5"/>
  <c r="J1720" i="5"/>
  <c r="T1726" i="5"/>
  <c r="S1726" i="5"/>
  <c r="T1736" i="5"/>
  <c r="S1741" i="5"/>
  <c r="T1741" i="5"/>
  <c r="G1752" i="5"/>
  <c r="H1752" i="5"/>
  <c r="R1752" i="5"/>
  <c r="T1759" i="5"/>
  <c r="S1759" i="5"/>
  <c r="R1763" i="5"/>
  <c r="H1763" i="5"/>
  <c r="J1763" i="5"/>
  <c r="F1763" i="5"/>
  <c r="S1770" i="5"/>
  <c r="T1770" i="5"/>
  <c r="T1776" i="5"/>
  <c r="S1776" i="5"/>
  <c r="T1782" i="5"/>
  <c r="S1782" i="5"/>
  <c r="T1793" i="5"/>
  <c r="S1793" i="5"/>
  <c r="S1799" i="5"/>
  <c r="S1805" i="5"/>
  <c r="T1805" i="5"/>
  <c r="F1811" i="5"/>
  <c r="I1811" i="5"/>
  <c r="S1834" i="5"/>
  <c r="T1834" i="5"/>
  <c r="T1844" i="5"/>
  <c r="S1844" i="5"/>
  <c r="T1857" i="5"/>
  <c r="S1857" i="5"/>
  <c r="S1874" i="5"/>
  <c r="T1874" i="5"/>
  <c r="T1881" i="5"/>
  <c r="S1881" i="5"/>
  <c r="T1887" i="5"/>
  <c r="T1893" i="5"/>
  <c r="T1920" i="5"/>
  <c r="T1927" i="5"/>
  <c r="S1927" i="5"/>
  <c r="T1933" i="5"/>
  <c r="S1933" i="5"/>
  <c r="R1939" i="5"/>
  <c r="H1939" i="5"/>
  <c r="J1939" i="5"/>
  <c r="F1939" i="5"/>
  <c r="G1939" i="5"/>
  <c r="I1939" i="5"/>
  <c r="R1951" i="5"/>
  <c r="H1951" i="5"/>
  <c r="J1951" i="5"/>
  <c r="T1957" i="5"/>
  <c r="S1957" i="5"/>
  <c r="R1963" i="5"/>
  <c r="J1963" i="5"/>
  <c r="F1963" i="5"/>
  <c r="G1963" i="5"/>
  <c r="I1963" i="5"/>
  <c r="S1971" i="5"/>
  <c r="H1976" i="5"/>
  <c r="I1976" i="5"/>
  <c r="R1976" i="5"/>
  <c r="T1982" i="5"/>
  <c r="S1982" i="5"/>
  <c r="S1988" i="5"/>
  <c r="T1988" i="5"/>
  <c r="T1995" i="5"/>
  <c r="S1995" i="5"/>
  <c r="S2008" i="5"/>
  <c r="T2008" i="5"/>
  <c r="T2015" i="5"/>
  <c r="S2015" i="5"/>
  <c r="S2033" i="5"/>
  <c r="T2033" i="5"/>
  <c r="T2040" i="5"/>
  <c r="S2040" i="5"/>
  <c r="S2047" i="5"/>
  <c r="S2054" i="5"/>
  <c r="T2054" i="5"/>
  <c r="T2060" i="5"/>
  <c r="S2060" i="5"/>
  <c r="T2067" i="5"/>
  <c r="S2067" i="5"/>
  <c r="S2073" i="5"/>
  <c r="T2073" i="5"/>
  <c r="T2084" i="5"/>
  <c r="S2084" i="5"/>
  <c r="T2098" i="5"/>
  <c r="S2098" i="5"/>
  <c r="J2103" i="5"/>
  <c r="H2103" i="5"/>
  <c r="G2103" i="5"/>
  <c r="R2103" i="5"/>
  <c r="F2103" i="5"/>
  <c r="I2103" i="5"/>
  <c r="T2110" i="5"/>
  <c r="S2110" i="5"/>
  <c r="T2116" i="5"/>
  <c r="S2116" i="5"/>
  <c r="T2122" i="5"/>
  <c r="S2122" i="5"/>
  <c r="T2128" i="5"/>
  <c r="S2128" i="5"/>
  <c r="S2161" i="5"/>
  <c r="T2161" i="5"/>
  <c r="I2167" i="5"/>
  <c r="G2167" i="5"/>
  <c r="S2181" i="5"/>
  <c r="T2181" i="5"/>
  <c r="T2194" i="5"/>
  <c r="S2194" i="5"/>
  <c r="T2208" i="5"/>
  <c r="S2208" i="5"/>
  <c r="S2223" i="5"/>
  <c r="T2223" i="5"/>
  <c r="S2303" i="5"/>
  <c r="T2303" i="5"/>
  <c r="S2311" i="5"/>
  <c r="T2311" i="5"/>
  <c r="T2318" i="5"/>
  <c r="S2318" i="5"/>
  <c r="S2429" i="5"/>
  <c r="T2429" i="5"/>
  <c r="S2437" i="5"/>
  <c r="T2437" i="5"/>
  <c r="T2445"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T515" i="5"/>
  <c r="T128" i="5"/>
  <c r="S1498" i="5"/>
  <c r="R1702" i="5"/>
  <c r="S495" i="5"/>
  <c r="S481" i="5"/>
  <c r="S1412" i="5"/>
  <c r="S414" i="5"/>
  <c r="S1446" i="5"/>
  <c r="T753" i="5"/>
  <c r="T1636" i="5"/>
  <c r="I115" i="5"/>
  <c r="T422" i="5"/>
  <c r="F385" i="5"/>
  <c r="I1526" i="5"/>
  <c r="R2334" i="5"/>
  <c r="S407" i="5"/>
  <c r="G43" i="5"/>
  <c r="G630" i="5"/>
  <c r="S521" i="5"/>
  <c r="S253" i="5"/>
  <c r="T807" i="5"/>
  <c r="R566" i="5"/>
  <c r="S874" i="5"/>
  <c r="G879" i="5"/>
  <c r="F879" i="5"/>
  <c r="S235" i="5"/>
  <c r="S1514" i="5"/>
  <c r="T642" i="5"/>
  <c r="S1376" i="5"/>
  <c r="G385" i="5"/>
  <c r="H1526" i="5"/>
  <c r="F2334" i="5"/>
  <c r="S435" i="5"/>
  <c r="I571" i="5"/>
  <c r="H630" i="5"/>
  <c r="G867" i="5"/>
  <c r="S1452" i="5"/>
  <c r="S642" i="5"/>
  <c r="T1700" i="5"/>
  <c r="S1396" i="5"/>
  <c r="S555" i="5"/>
  <c r="G595" i="5"/>
  <c r="G566" i="5"/>
  <c r="T661"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T1882" i="5"/>
  <c r="S1882" i="5"/>
  <c r="S1888" i="5"/>
  <c r="T1888" i="5"/>
  <c r="R1915" i="5"/>
  <c r="G1915" i="5"/>
  <c r="I1915" i="5"/>
  <c r="H1915" i="5"/>
  <c r="J1915" i="5"/>
  <c r="F1915" i="5"/>
  <c r="H1927" i="5"/>
  <c r="R1927" i="5"/>
  <c r="S2237" i="5"/>
  <c r="I2464" i="5"/>
  <c r="J2464" i="5"/>
  <c r="F2464" i="5"/>
  <c r="H2464" i="5"/>
  <c r="G2464" i="5"/>
  <c r="R1681" i="5"/>
  <c r="I1423" i="5"/>
  <c r="J1423" i="5"/>
  <c r="G1423" i="5"/>
  <c r="I929" i="5"/>
  <c r="H1033" i="5"/>
  <c r="F417" i="5"/>
  <c r="T977" i="5"/>
  <c r="S1853" i="5"/>
  <c r="T1853" i="5"/>
  <c r="T1859"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T794" i="5"/>
  <c r="S794" i="5"/>
  <c r="T802" i="5"/>
  <c r="S802" i="5"/>
  <c r="S990" i="5"/>
  <c r="T990" i="5"/>
  <c r="T996" i="5"/>
  <c r="S996" i="5"/>
  <c r="S1003" i="5"/>
  <c r="T1003" i="5"/>
  <c r="S1035" i="5"/>
  <c r="T1035" i="5"/>
  <c r="F1047" i="5"/>
  <c r="I1047" i="5"/>
  <c r="S1054" i="5"/>
  <c r="T1054" i="5"/>
  <c r="S1067" i="5"/>
  <c r="T1067" i="5"/>
  <c r="T1096" i="5"/>
  <c r="S1096" i="5"/>
  <c r="S1137" i="5"/>
  <c r="H1142" i="5"/>
  <c r="J1142" i="5"/>
  <c r="S1147" i="5"/>
  <c r="T1147" i="5"/>
  <c r="S1157" i="5"/>
  <c r="T1157" i="5"/>
  <c r="T1290" i="5"/>
  <c r="T1337" i="5"/>
  <c r="S1337" i="5"/>
  <c r="T1392" i="5"/>
  <c r="S1392" i="5"/>
  <c r="T1402" i="5"/>
  <c r="S1402" i="5"/>
  <c r="T1424" i="5"/>
  <c r="S1424" i="5"/>
  <c r="T1439" i="5"/>
  <c r="H1446" i="5"/>
  <c r="R1446" i="5"/>
  <c r="G1446" i="5"/>
  <c r="T1515" i="5"/>
  <c r="T1554" i="5"/>
  <c r="S1554" i="5"/>
  <c r="F1611" i="5"/>
  <c r="G1611" i="5"/>
  <c r="S1624" i="5"/>
  <c r="T1624" i="5"/>
  <c r="G1643" i="5"/>
  <c r="F1643" i="5"/>
  <c r="J1643" i="5"/>
  <c r="T1682" i="5"/>
  <c r="S1682" i="5"/>
  <c r="R1767" i="5"/>
  <c r="G1767" i="5"/>
  <c r="H1767" i="5"/>
  <c r="R1835" i="5"/>
  <c r="H1835" i="5"/>
  <c r="G1835" i="5"/>
  <c r="S638" i="5"/>
  <c r="F655" i="5"/>
  <c r="G655" i="5"/>
  <c r="J655" i="5"/>
  <c r="H655" i="5"/>
  <c r="I655" i="5"/>
  <c r="H662" i="5"/>
  <c r="R662" i="5"/>
  <c r="F662" i="5"/>
  <c r="I662" i="5"/>
  <c r="J662" i="5"/>
  <c r="T673" i="5"/>
  <c r="S673" i="5"/>
  <c r="F696" i="5"/>
  <c r="R696" i="5"/>
  <c r="H696" i="5"/>
  <c r="I696" i="5"/>
  <c r="F702" i="5"/>
  <c r="R702" i="5"/>
  <c r="H702" i="5"/>
  <c r="T2126" i="5"/>
  <c r="S2126" i="5"/>
  <c r="I2131" i="5"/>
  <c r="R2131" i="5"/>
  <c r="H2131" i="5"/>
  <c r="S2158" i="5"/>
  <c r="T2158" i="5"/>
  <c r="S2178" i="5"/>
  <c r="T2178" i="5"/>
  <c r="T2190" i="5"/>
  <c r="S2190" i="5"/>
  <c r="R2487" i="5"/>
  <c r="F2487" i="5"/>
  <c r="G2487" i="5"/>
  <c r="I736" i="5"/>
  <c r="T383" i="5"/>
  <c r="S383" i="5"/>
  <c r="T390" i="5"/>
  <c r="S396" i="5"/>
  <c r="T396" i="5"/>
  <c r="T417" i="5"/>
  <c r="S417" i="5"/>
  <c r="T425" i="5"/>
  <c r="S425" i="5"/>
  <c r="T431" i="5"/>
  <c r="S431" i="5"/>
  <c r="G463" i="5"/>
  <c r="I463" i="5"/>
  <c r="J483" i="5"/>
  <c r="T531" i="5"/>
  <c r="S531" i="5"/>
  <c r="S538" i="5"/>
  <c r="S551" i="5"/>
  <c r="T551" i="5"/>
  <c r="T557" i="5"/>
  <c r="S557" i="5"/>
  <c r="T563" i="5"/>
  <c r="S563" i="5"/>
  <c r="H579" i="5"/>
  <c r="R579" i="5"/>
  <c r="G579" i="5"/>
  <c r="T585" i="5"/>
  <c r="S585" i="5"/>
  <c r="F591" i="5"/>
  <c r="I591" i="5"/>
  <c r="H591" i="5"/>
  <c r="R591" i="5"/>
  <c r="G591" i="5"/>
  <c r="T615" i="5"/>
  <c r="T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S331" i="5"/>
  <c r="T345" i="5"/>
  <c r="S345" i="5"/>
  <c r="S748" i="5"/>
  <c r="F87" i="5"/>
  <c r="R87" i="5"/>
  <c r="T113" i="5"/>
  <c r="H2331" i="5"/>
  <c r="G2331" i="5"/>
  <c r="J2331" i="5"/>
  <c r="I2331" i="5"/>
  <c r="T2418" i="5"/>
  <c r="S2418" i="5"/>
  <c r="T2426" i="5"/>
  <c r="S2426" i="5"/>
  <c r="S2466" i="5"/>
  <c r="T2466" i="5"/>
  <c r="T2474" i="5"/>
  <c r="S2474" i="5"/>
  <c r="S628" i="5"/>
  <c r="J1650" i="5"/>
  <c r="H1650" i="5"/>
  <c r="F1650" i="5"/>
  <c r="H1522" i="5"/>
  <c r="R1648" i="5"/>
  <c r="I1648" i="5"/>
  <c r="G528" i="5"/>
  <c r="R528" i="5"/>
  <c r="J528" i="5"/>
  <c r="I484" i="5"/>
  <c r="H484" i="5"/>
  <c r="F484" i="5"/>
  <c r="G484" i="5"/>
  <c r="H399" i="5"/>
  <c r="I399" i="5"/>
  <c r="R399" i="5"/>
  <c r="F923" i="5"/>
  <c r="G923" i="5"/>
  <c r="S2175" i="5"/>
  <c r="T2182" i="5"/>
  <c r="S2182" i="5"/>
  <c r="F2187" i="5"/>
  <c r="H2187" i="5"/>
  <c r="S2195" i="5"/>
  <c r="T2202" i="5"/>
  <c r="S2202" i="5"/>
  <c r="T2222" i="5"/>
  <c r="T2228" i="5"/>
  <c r="S2235" i="5"/>
  <c r="R2240" i="5"/>
  <c r="H2240" i="5"/>
  <c r="J2240" i="5"/>
  <c r="F2240" i="5"/>
  <c r="G2240" i="5"/>
  <c r="I2240" i="5"/>
  <c r="S2248" i="5"/>
  <c r="S2256" i="5"/>
  <c r="T2256" i="5"/>
  <c r="J2262" i="5"/>
  <c r="R2262" i="5"/>
  <c r="F2262" i="5"/>
  <c r="S2270" i="5"/>
  <c r="T2276" i="5"/>
  <c r="T2284" i="5"/>
  <c r="S2284" i="5"/>
  <c r="T2306" i="5"/>
  <c r="S2306" i="5"/>
  <c r="S2313" i="5"/>
  <c r="T2313" i="5"/>
  <c r="T2336" i="5"/>
  <c r="S2336" i="5"/>
  <c r="T2344" i="5"/>
  <c r="S2344" i="5"/>
  <c r="S2360" i="5"/>
  <c r="T2360" i="5"/>
  <c r="T2368" i="5"/>
  <c r="T2376" i="5"/>
  <c r="T2383" i="5"/>
  <c r="S2391" i="5"/>
  <c r="T2407" i="5"/>
  <c r="S2407" i="5"/>
  <c r="S2415" i="5"/>
  <c r="T2415" i="5"/>
  <c r="S2423" i="5"/>
  <c r="T2423" i="5"/>
  <c r="T2463" i="5"/>
  <c r="S2463" i="5"/>
  <c r="T2479" i="5"/>
  <c r="S2479" i="5"/>
  <c r="T2487"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T2195"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T1251" i="5"/>
  <c r="S1258" i="5"/>
  <c r="T1258" i="5"/>
  <c r="S1271" i="5"/>
  <c r="I1288" i="5"/>
  <c r="R1288" i="5"/>
  <c r="H1288" i="5"/>
  <c r="T1295" i="5"/>
  <c r="T1301" i="5"/>
  <c r="S1301" i="5"/>
  <c r="G1312" i="5"/>
  <c r="F1312" i="5"/>
  <c r="R1312" i="5"/>
  <c r="S1324" i="5"/>
  <c r="T1324" i="5"/>
  <c r="S1330" i="5"/>
  <c r="T1342" i="5"/>
  <c r="S1342" i="5"/>
  <c r="S1347" i="5"/>
  <c r="T1347" i="5"/>
  <c r="S1353" i="5"/>
  <c r="T1353" i="5"/>
  <c r="S1366" i="5"/>
  <c r="T1380" i="5"/>
  <c r="S1380" i="5"/>
  <c r="J1416" i="5"/>
  <c r="R1416" i="5"/>
  <c r="T1451" i="5"/>
  <c r="S1458" i="5"/>
  <c r="T1458" i="5"/>
  <c r="T1473" i="5"/>
  <c r="T1497" i="5"/>
  <c r="T1520" i="5"/>
  <c r="S1520" i="5"/>
  <c r="S1559" i="5"/>
  <c r="S1597" i="5"/>
  <c r="T1597" i="5"/>
  <c r="S1623" i="5"/>
  <c r="S1629" i="5"/>
  <c r="T1629" i="5"/>
  <c r="J1667" i="5"/>
  <c r="I1667" i="5"/>
  <c r="S1680" i="5"/>
  <c r="T1680" i="5"/>
  <c r="G1743" i="5"/>
  <c r="S1755" i="5"/>
  <c r="H1760" i="5"/>
  <c r="I1760" i="5"/>
  <c r="T1863" i="5"/>
  <c r="S1863" i="5"/>
  <c r="F1992" i="5"/>
  <c r="J1992" i="5"/>
  <c r="I1992" i="5"/>
  <c r="S2017" i="5"/>
  <c r="T2017" i="5"/>
  <c r="F2035" i="5"/>
  <c r="J2035" i="5"/>
  <c r="T2130" i="5"/>
  <c r="T911" i="5"/>
  <c r="S911" i="5"/>
  <c r="H931" i="5"/>
  <c r="R931" i="5"/>
  <c r="F931" i="5"/>
  <c r="I931" i="5"/>
  <c r="T938" i="5"/>
  <c r="G995" i="5"/>
  <c r="H995" i="5"/>
  <c r="I995" i="5"/>
  <c r="T1008" i="5"/>
  <c r="S1008" i="5"/>
  <c r="S1015" i="5"/>
  <c r="T1015" i="5"/>
  <c r="S1021" i="5"/>
  <c r="T1021" i="5"/>
  <c r="I1027" i="5"/>
  <c r="G1059" i="5"/>
  <c r="J1059" i="5"/>
  <c r="R1059" i="5"/>
  <c r="F1059" i="5"/>
  <c r="T1066" i="5"/>
  <c r="S1066" i="5"/>
  <c r="T1072" i="5"/>
  <c r="S1072" i="5"/>
  <c r="T1090" i="5"/>
  <c r="S1095" i="5"/>
  <c r="T1095" i="5"/>
  <c r="S1100" i="5"/>
  <c r="T1106" i="5"/>
  <c r="S1111" i="5"/>
  <c r="T1111" i="5"/>
  <c r="H1115" i="5"/>
  <c r="S1121" i="5"/>
  <c r="T1121" i="5"/>
  <c r="H1126" i="5"/>
  <c r="G1126" i="5"/>
  <c r="J1126" i="5"/>
  <c r="R1126" i="5"/>
  <c r="R1151" i="5"/>
  <c r="S1156" i="5"/>
  <c r="T1156" i="5"/>
  <c r="S1161" i="5"/>
  <c r="T1161" i="5"/>
  <c r="S1167" i="5"/>
  <c r="T1167" i="5"/>
  <c r="S1174" i="5"/>
  <c r="T1174" i="5"/>
  <c r="T1188" i="5"/>
  <c r="T1195" i="5"/>
  <c r="S1224" i="5"/>
  <c r="T1224" i="5"/>
  <c r="T1231" i="5"/>
  <c r="H1012" i="5"/>
  <c r="J548" i="5"/>
  <c r="S524" i="5"/>
  <c r="T841" i="5"/>
  <c r="S841" i="5"/>
  <c r="T849" i="5"/>
  <c r="S849" i="5"/>
  <c r="T855" i="5"/>
  <c r="S855" i="5"/>
  <c r="S861" i="5"/>
  <c r="T861" i="5"/>
  <c r="T887" i="5"/>
  <c r="S887" i="5"/>
  <c r="S893" i="5"/>
  <c r="T893" i="5"/>
  <c r="T899" i="5"/>
  <c r="S899" i="5"/>
  <c r="I910" i="5"/>
  <c r="J910" i="5"/>
  <c r="F39" i="5"/>
  <c r="J75" i="5"/>
  <c r="T75" i="5"/>
  <c r="R75" i="5"/>
  <c r="H75" i="5"/>
  <c r="I75" i="5"/>
  <c r="G75" i="5"/>
  <c r="T82" i="5"/>
  <c r="S127" i="5"/>
  <c r="T127" i="5"/>
  <c r="F139" i="5"/>
  <c r="H139" i="5"/>
  <c r="I139" i="5"/>
  <c r="G139" i="5"/>
  <c r="R139" i="5"/>
  <c r="S191" i="5"/>
  <c r="T197" i="5"/>
  <c r="S197" i="5"/>
  <c r="T237" i="5"/>
  <c r="S237" i="5"/>
  <c r="T243" i="5"/>
  <c r="S243" i="5"/>
  <c r="T250" i="5"/>
  <c r="T257" i="5"/>
  <c r="S257" i="5"/>
  <c r="F331" i="5"/>
  <c r="I331" i="5"/>
  <c r="J331" i="5"/>
  <c r="H331" i="5"/>
  <c r="G331" i="5"/>
  <c r="H383" i="5"/>
  <c r="I383" i="5"/>
  <c r="J383" i="5"/>
  <c r="J390" i="5"/>
  <c r="F390" i="5"/>
  <c r="H390" i="5"/>
  <c r="I390" i="5"/>
  <c r="R390" i="5"/>
  <c r="G390" i="5"/>
  <c r="T397" i="5"/>
  <c r="S397" i="5"/>
  <c r="S410" i="5"/>
  <c r="T410" i="5"/>
  <c r="S450" i="5"/>
  <c r="T478" i="5"/>
  <c r="S478" i="5"/>
  <c r="S499" i="5"/>
  <c r="I574" i="5"/>
  <c r="F574" i="5"/>
  <c r="G574" i="5"/>
  <c r="H574" i="5"/>
  <c r="J574" i="5"/>
  <c r="R574" i="5"/>
  <c r="S586" i="5"/>
  <c r="T586" i="5"/>
  <c r="S610" i="5"/>
  <c r="R615" i="5"/>
  <c r="G615" i="5"/>
  <c r="H615" i="5"/>
  <c r="F615" i="5"/>
  <c r="J615" i="5"/>
  <c r="S622" i="5"/>
  <c r="T622" i="5"/>
  <c r="I627" i="5"/>
  <c r="R627" i="5"/>
  <c r="G627" i="5"/>
  <c r="T651" i="5"/>
  <c r="S651" i="5"/>
  <c r="S686" i="5"/>
  <c r="S703" i="5"/>
  <c r="T703" i="5"/>
  <c r="T709" i="5"/>
  <c r="S709" i="5"/>
  <c r="T714" i="5"/>
  <c r="S720" i="5"/>
  <c r="T720" i="5"/>
  <c r="T726" i="5"/>
  <c r="S726" i="5"/>
  <c r="T737" i="5"/>
  <c r="S737" i="5"/>
  <c r="R760" i="5"/>
  <c r="G760" i="5"/>
  <c r="H760" i="5"/>
  <c r="I760" i="5"/>
  <c r="T767" i="5"/>
  <c r="T775" i="5"/>
  <c r="S775" i="5"/>
  <c r="S788" i="5"/>
  <c r="T788" i="5"/>
  <c r="G931" i="5"/>
  <c r="J1012" i="5"/>
  <c r="I1060" i="5"/>
  <c r="R548" i="5"/>
  <c r="S209" i="5"/>
  <c r="S190" i="5"/>
  <c r="T220" i="5"/>
  <c r="S145" i="5"/>
  <c r="I51" i="5"/>
  <c r="F1095" i="5"/>
  <c r="T616"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T587" i="5"/>
  <c r="T663" i="5"/>
  <c r="S663" i="5"/>
  <c r="T668" i="5"/>
  <c r="S668" i="5"/>
  <c r="R1159" i="5"/>
  <c r="H1159" i="5"/>
  <c r="F1159" i="5"/>
  <c r="J1159" i="5"/>
  <c r="G1159" i="5"/>
  <c r="S1170" i="5"/>
  <c r="T1170" i="5"/>
  <c r="S1304" i="5"/>
  <c r="T1304" i="5"/>
  <c r="S1372" i="5"/>
  <c r="T1372" i="5"/>
  <c r="T1665" i="5"/>
  <c r="S1665" i="5"/>
  <c r="F1671" i="5"/>
  <c r="S1894" i="5"/>
  <c r="T1894" i="5"/>
  <c r="T1899" i="5"/>
  <c r="S1899" i="5"/>
  <c r="S1905" i="5"/>
  <c r="T1905" i="5"/>
  <c r="T1911" i="5"/>
  <c r="S1911" i="5"/>
  <c r="S2267" i="5"/>
  <c r="T2267" i="5"/>
  <c r="T2274" i="5"/>
  <c r="S2274" i="5"/>
  <c r="T2289" i="5"/>
  <c r="S2289" i="5"/>
  <c r="S2296" i="5"/>
  <c r="S2435" i="5"/>
  <c r="T2435" i="5"/>
  <c r="T2443" i="5"/>
  <c r="S2443" i="5"/>
  <c r="T2451" i="5"/>
  <c r="S2451" i="5"/>
  <c r="T2459" i="5"/>
  <c r="S2459" i="5"/>
  <c r="T2467"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T592" i="5"/>
  <c r="S592" i="5"/>
  <c r="I603" i="5"/>
  <c r="R712" i="5"/>
  <c r="H712" i="5"/>
  <c r="I712" i="5"/>
  <c r="F718" i="5"/>
  <c r="R718" i="5"/>
  <c r="J718" i="5"/>
  <c r="H718" i="5"/>
  <c r="T894" i="5"/>
  <c r="S894" i="5"/>
  <c r="T906" i="5"/>
  <c r="S906" i="5"/>
  <c r="S912" i="5"/>
  <c r="T918" i="5"/>
  <c r="S918" i="5"/>
  <c r="S932" i="5"/>
  <c r="H951" i="5"/>
  <c r="I951" i="5"/>
  <c r="F951" i="5"/>
  <c r="S971" i="5"/>
  <c r="S983" i="5"/>
  <c r="T983" i="5"/>
  <c r="H1176" i="5"/>
  <c r="I1176" i="5"/>
  <c r="J1176" i="5"/>
  <c r="S1309" i="5"/>
  <c r="T1309" i="5"/>
  <c r="S2082" i="5"/>
  <c r="T2082" i="5"/>
  <c r="T2302" i="5"/>
  <c r="S2302" i="5"/>
  <c r="T2310" i="5"/>
  <c r="S2310" i="5"/>
  <c r="S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G851" i="5"/>
  <c r="I851" i="5"/>
  <c r="F851" i="5"/>
  <c r="S1127" i="5"/>
  <c r="T1127" i="5"/>
  <c r="R1363" i="5"/>
  <c r="J1363" i="5"/>
  <c r="T2405" i="5"/>
  <c r="S2421" i="5"/>
  <c r="T2421" i="5"/>
  <c r="T2254" i="5"/>
  <c r="R1659" i="5"/>
  <c r="G1150" i="5"/>
  <c r="I1131" i="5"/>
  <c r="R1136" i="5"/>
  <c r="J2024" i="5"/>
  <c r="I1280" i="5"/>
  <c r="R111" i="5"/>
  <c r="H111" i="5"/>
  <c r="G111" i="5"/>
  <c r="I111" i="5"/>
  <c r="R123" i="5"/>
  <c r="H123" i="5"/>
  <c r="T129" i="5"/>
  <c r="T141" i="5"/>
  <c r="S141" i="5"/>
  <c r="F151" i="5"/>
  <c r="R151" i="5"/>
  <c r="J151" i="5"/>
  <c r="G151" i="5"/>
  <c r="T157" i="5"/>
  <c r="S157" i="5"/>
  <c r="T168" i="5"/>
  <c r="S168" i="5"/>
  <c r="T174" i="5"/>
  <c r="S174" i="5"/>
  <c r="F191" i="5"/>
  <c r="R191" i="5"/>
  <c r="H191" i="5"/>
  <c r="G191" i="5"/>
  <c r="I191" i="5"/>
  <c r="R203" i="5"/>
  <c r="H203" i="5"/>
  <c r="I203" i="5"/>
  <c r="G203" i="5"/>
  <c r="S832" i="5"/>
  <c r="T1102" i="5"/>
  <c r="S1102" i="5"/>
  <c r="S1500" i="5"/>
  <c r="T1500" i="5"/>
  <c r="S1508" i="5"/>
  <c r="T1508" i="5"/>
  <c r="G1535" i="5"/>
  <c r="F1535" i="5"/>
  <c r="J1635" i="5"/>
  <c r="F1635" i="5"/>
  <c r="S1642" i="5"/>
  <c r="T1839" i="5"/>
  <c r="S1839" i="5"/>
  <c r="T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F79" i="5"/>
  <c r="R79" i="5"/>
  <c r="H79" i="5"/>
  <c r="I79" i="5"/>
  <c r="R85" i="5"/>
  <c r="G85" i="5"/>
  <c r="T535" i="5"/>
  <c r="S535" i="5"/>
  <c r="G1031" i="5"/>
  <c r="J1031" i="5"/>
  <c r="T1325" i="5"/>
  <c r="S1325" i="5"/>
  <c r="I1330" i="5"/>
  <c r="F1330" i="5"/>
  <c r="G1330" i="5"/>
  <c r="H1330" i="5"/>
  <c r="R1330" i="5"/>
  <c r="J1336" i="5"/>
  <c r="H1336" i="5"/>
  <c r="I1336" i="5"/>
  <c r="T1416" i="5"/>
  <c r="S1416" i="5"/>
  <c r="T1719" i="5"/>
  <c r="S1719" i="5"/>
  <c r="R1723" i="5"/>
  <c r="H1723" i="5"/>
  <c r="G1723" i="5"/>
  <c r="I1728" i="5"/>
  <c r="F1728" i="5"/>
  <c r="R1728" i="5"/>
  <c r="G1728" i="5"/>
  <c r="G1954" i="5"/>
  <c r="H1954" i="5"/>
  <c r="I1954" i="5"/>
  <c r="R1954" i="5"/>
  <c r="F1954" i="5"/>
  <c r="J1954" i="5"/>
  <c r="T2142" i="5"/>
  <c r="S2142" i="5"/>
  <c r="H2147" i="5"/>
  <c r="J2147" i="5"/>
  <c r="I2147" i="5"/>
  <c r="F2147" i="5"/>
  <c r="R2147" i="5"/>
  <c r="G1280" i="5"/>
  <c r="J1150" i="5"/>
  <c r="I373" i="5"/>
  <c r="F373" i="5"/>
  <c r="R373" i="5"/>
  <c r="J373" i="5"/>
  <c r="T386" i="5"/>
  <c r="S386" i="5"/>
  <c r="S723" i="5"/>
  <c r="T723" i="5"/>
  <c r="T740" i="5"/>
  <c r="S740" i="5"/>
  <c r="S752" i="5"/>
  <c r="T752" i="5"/>
  <c r="T758" i="5"/>
  <c r="S758" i="5"/>
  <c r="S763" i="5"/>
  <c r="T763" i="5"/>
  <c r="S771" i="5"/>
  <c r="S778" i="5"/>
  <c r="T778"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T2442" i="5"/>
  <c r="S2442" i="5"/>
  <c r="T2458" i="5"/>
  <c r="S2458" i="5"/>
  <c r="F1827" i="5"/>
  <c r="F1838" i="5"/>
  <c r="T1789" i="5"/>
  <c r="I653" i="5"/>
  <c r="R103" i="5"/>
  <c r="T810" i="5"/>
  <c r="S810" i="5"/>
  <c r="R934" i="5"/>
  <c r="G934" i="5"/>
  <c r="T979" i="5"/>
  <c r="T1548" i="5"/>
  <c r="S1548" i="5"/>
  <c r="T1648" i="5"/>
  <c r="S1807" i="5"/>
  <c r="T1807" i="5"/>
  <c r="T2052" i="5"/>
  <c r="S2052" i="5"/>
  <c r="T2070"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T2087" i="5"/>
  <c r="G2104" i="5"/>
  <c r="H2041" i="5"/>
  <c r="J1827" i="5"/>
  <c r="S1833" i="5"/>
  <c r="S1817" i="5"/>
  <c r="R1838" i="5"/>
  <c r="T929" i="5"/>
  <c r="S1789" i="5"/>
  <c r="I103" i="5"/>
  <c r="T265" i="5"/>
  <c r="T282" i="5"/>
  <c r="S282" i="5"/>
  <c r="F760" i="5"/>
  <c r="J760" i="5"/>
  <c r="S880" i="5"/>
  <c r="T955" i="5"/>
  <c r="J979" i="5"/>
  <c r="F979" i="5"/>
  <c r="G979" i="5"/>
  <c r="I1344" i="5"/>
  <c r="S1374" i="5"/>
  <c r="T1374" i="5"/>
  <c r="T1463" i="5"/>
  <c r="T1471" i="5"/>
  <c r="T1536" i="5"/>
  <c r="S1536" i="5"/>
  <c r="G1579" i="5"/>
  <c r="F1579" i="5"/>
  <c r="J1579" i="5"/>
  <c r="G1744" i="5"/>
  <c r="R1744" i="5"/>
  <c r="I1783" i="5"/>
  <c r="H103" i="5"/>
  <c r="S240" i="5"/>
  <c r="S2420" i="5"/>
  <c r="T2404" i="5"/>
  <c r="F2104" i="5"/>
  <c r="G2112" i="5"/>
  <c r="S2024" i="5"/>
  <c r="R1943" i="5"/>
  <c r="J1838" i="5"/>
  <c r="S921" i="5"/>
  <c r="T816" i="5"/>
  <c r="S991" i="5"/>
  <c r="T967" i="5"/>
  <c r="J2099" i="5"/>
  <c r="S1648" i="5"/>
  <c r="J750" i="5"/>
  <c r="F750" i="5"/>
  <c r="T756" i="5"/>
  <c r="S756" i="5"/>
  <c r="H1135" i="5"/>
  <c r="J1135" i="5"/>
  <c r="S2404" i="5"/>
  <c r="J2104" i="5"/>
  <c r="S2093" i="5"/>
  <c r="F1943" i="5"/>
  <c r="S1954" i="5"/>
  <c r="H1838" i="5"/>
  <c r="F822" i="5"/>
  <c r="S967" i="5"/>
  <c r="T973" i="5"/>
  <c r="S979" i="5"/>
  <c r="T985" i="5"/>
  <c r="S2368" i="5"/>
  <c r="J2075" i="5"/>
  <c r="H2099" i="5"/>
  <c r="R1115" i="5"/>
  <c r="J1115" i="5"/>
  <c r="F1115" i="5"/>
  <c r="G1115" i="5"/>
  <c r="I2112" i="5"/>
  <c r="F2112" i="5"/>
  <c r="S2081" i="5"/>
  <c r="J1943" i="5"/>
  <c r="T940" i="5"/>
  <c r="S259" i="5"/>
  <c r="H2104" i="5"/>
  <c r="H2075" i="5"/>
  <c r="T1366" i="5"/>
  <c r="S2376" i="5"/>
  <c r="H551" i="5"/>
  <c r="F551" i="5"/>
  <c r="T2081" i="5"/>
  <c r="H1943" i="5"/>
  <c r="F1783" i="5"/>
  <c r="G103" i="5"/>
  <c r="S653" i="5"/>
  <c r="T653" i="5"/>
  <c r="T658" i="5"/>
  <c r="S658" i="5"/>
  <c r="S691" i="5"/>
  <c r="T355" i="5"/>
  <c r="F686" i="5"/>
  <c r="J686" i="5"/>
  <c r="G1334" i="5"/>
  <c r="I1334" i="5"/>
  <c r="S1345" i="5"/>
  <c r="T1345" i="5"/>
  <c r="T2032" i="5"/>
  <c r="S2032" i="5"/>
  <c r="T356" i="5"/>
  <c r="S356" i="5"/>
  <c r="T447" i="5"/>
  <c r="T507" i="5"/>
  <c r="F875" i="5"/>
  <c r="J875" i="5"/>
  <c r="T117" i="5"/>
  <c r="S117" i="5"/>
  <c r="T677" i="5"/>
  <c r="S677" i="5"/>
  <c r="S858" i="5"/>
  <c r="T858" i="5"/>
  <c r="T1060" i="5"/>
  <c r="S1078" i="5"/>
  <c r="T1078" i="5"/>
  <c r="S1432" i="5"/>
  <c r="T1432" i="5"/>
  <c r="T491" i="5"/>
  <c r="T747" i="5"/>
  <c r="S747" i="5"/>
  <c r="R838" i="5"/>
  <c r="G838" i="5"/>
  <c r="R851" i="5"/>
  <c r="J851" i="5"/>
  <c r="H1155" i="5"/>
  <c r="F1155" i="5"/>
  <c r="F1687" i="5"/>
  <c r="J1687" i="5"/>
  <c r="J1998" i="5"/>
  <c r="G1998" i="5"/>
  <c r="T380" i="5"/>
  <c r="S380" i="5"/>
  <c r="T1688" i="5"/>
  <c r="S1688" i="5"/>
  <c r="T576" i="5"/>
  <c r="S576" i="5"/>
  <c r="T657" i="5"/>
  <c r="S657" i="5"/>
  <c r="S731" i="5"/>
  <c r="J1224" i="5"/>
  <c r="T1382" i="5"/>
  <c r="S1382" i="5"/>
  <c r="T1584" i="5"/>
  <c r="T1590" i="5"/>
  <c r="S1590" i="5"/>
  <c r="T408" i="5"/>
  <c r="H249" i="5"/>
  <c r="H1673" i="5"/>
  <c r="I1673" i="5"/>
  <c r="I289" i="5"/>
  <c r="J289" i="5"/>
  <c r="F289" i="5"/>
  <c r="R1617" i="5"/>
  <c r="H1617" i="5"/>
  <c r="J249" i="5"/>
  <c r="F249" i="5"/>
  <c r="G249" i="5"/>
  <c r="J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G2306" i="5"/>
  <c r="J5" i="5"/>
  <c r="R321" i="5"/>
  <c r="H321" i="5"/>
  <c r="G321" i="5"/>
  <c r="F1417" i="5"/>
  <c r="G1417" i="5"/>
  <c r="R1417" i="5"/>
  <c r="J1417" i="5"/>
  <c r="R1601" i="5"/>
  <c r="J1601" i="5"/>
  <c r="J1529" i="5"/>
  <c r="G1233" i="5"/>
  <c r="H1233" i="5"/>
  <c r="R1593" i="5"/>
  <c r="I1529" i="5"/>
  <c r="J2497" i="5"/>
  <c r="I321" i="5"/>
  <c r="G1537" i="5"/>
  <c r="J1537" i="5"/>
  <c r="F1673" i="5"/>
  <c r="J1673"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T667" i="5"/>
  <c r="S667" i="5"/>
  <c r="F999" i="5"/>
  <c r="H999" i="5"/>
  <c r="I999" i="5"/>
  <c r="R999" i="5"/>
  <c r="S1005" i="5"/>
  <c r="T1005" i="5"/>
  <c r="S1214" i="5"/>
  <c r="T1214" i="5"/>
  <c r="H2442" i="5"/>
  <c r="J2442" i="5"/>
  <c r="R2442" i="5"/>
  <c r="F2442" i="5"/>
  <c r="G2442" i="5"/>
  <c r="T245" i="5"/>
  <c r="S245" i="5"/>
  <c r="T798" i="5"/>
  <c r="S820" i="5"/>
  <c r="T820" i="5"/>
  <c r="I587" i="5"/>
  <c r="G587" i="5"/>
  <c r="R587" i="5"/>
  <c r="F614" i="5"/>
  <c r="H614" i="5"/>
  <c r="I614" i="5"/>
  <c r="R1792" i="5"/>
  <c r="G1792" i="5"/>
  <c r="S163" i="5"/>
  <c r="S602" i="5"/>
  <c r="T602" i="5"/>
  <c r="S135" i="5"/>
  <c r="T1026" i="5"/>
  <c r="S1026" i="5"/>
  <c r="T464" i="5"/>
  <c r="S464" i="5"/>
  <c r="H611" i="5"/>
  <c r="F611" i="5"/>
  <c r="T689" i="5"/>
  <c r="T640" i="5"/>
  <c r="T178" i="5"/>
  <c r="S178" i="5"/>
  <c r="S1094" i="5"/>
  <c r="T1094" i="5"/>
  <c r="S714" i="5"/>
  <c r="S605" i="5"/>
  <c r="F1549" i="5"/>
  <c r="G1157" i="5"/>
  <c r="R981" i="5"/>
  <c r="G1957" i="5"/>
  <c r="S47" i="5"/>
  <c r="T41" i="5"/>
  <c r="T65" i="5"/>
  <c r="S87" i="5"/>
  <c r="T66" i="5"/>
  <c r="T39" i="5"/>
  <c r="T58" i="5"/>
  <c r="J8" i="5"/>
  <c r="T8" i="5"/>
  <c r="S77" i="5"/>
  <c r="S76" i="5"/>
  <c r="J34" i="5"/>
  <c r="T34" i="5"/>
  <c r="T30" i="5"/>
  <c r="T51" i="5"/>
  <c r="S91" i="5"/>
  <c r="T49" i="5"/>
  <c r="T25" i="5"/>
  <c r="S71" i="5"/>
  <c r="T54" i="5"/>
  <c r="T60" i="5"/>
  <c r="T63" i="5"/>
  <c r="T27" i="5"/>
  <c r="T59" i="5"/>
  <c r="T20" i="5"/>
  <c r="J50" i="5"/>
  <c r="T50" i="5"/>
  <c r="J47" i="5"/>
  <c r="T47" i="5"/>
  <c r="S53" i="5"/>
  <c r="T33" i="5"/>
  <c r="S55" i="5"/>
  <c r="J18" i="5"/>
  <c r="T18" i="5"/>
  <c r="T46" i="5"/>
  <c r="S83" i="5"/>
  <c r="T80" i="5"/>
  <c r="S63" i="5"/>
  <c r="S65" i="5"/>
  <c r="T72" i="5"/>
  <c r="T77" i="5"/>
  <c r="T35" i="5"/>
  <c r="S86" i="5"/>
  <c r="T43" i="5"/>
  <c r="T73" i="5"/>
  <c r="T88" i="5"/>
  <c r="T57" i="5"/>
  <c r="J23" i="5"/>
  <c r="T23" i="5"/>
  <c r="T76" i="5"/>
  <c r="T89" i="5"/>
  <c r="T40" i="5"/>
  <c r="H1820" i="5"/>
  <c r="G2116" i="5"/>
  <c r="R2084" i="5"/>
  <c r="H1812" i="5"/>
  <c r="J2084" i="5"/>
  <c r="G2084" i="5"/>
  <c r="R1708" i="5"/>
  <c r="J11" i="5"/>
  <c r="G2100" i="5"/>
  <c r="R2100" i="5"/>
  <c r="I1380" i="5"/>
  <c r="G1420" i="5"/>
  <c r="J2100" i="5"/>
  <c r="J2492" i="5"/>
  <c r="I1420" i="5"/>
  <c r="H1788" i="5"/>
  <c r="F1420" i="5"/>
  <c r="G8" i="5"/>
  <c r="G1820" i="5"/>
  <c r="J2412" i="5"/>
  <c r="F1913" i="5"/>
  <c r="G1913" i="5"/>
  <c r="R1913" i="5"/>
  <c r="G2137" i="5"/>
  <c r="I1212" i="5"/>
  <c r="G1812" i="5"/>
  <c r="H1708" i="5"/>
  <c r="G1380"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G868" i="5"/>
  <c r="J868" i="5"/>
  <c r="F868" i="5"/>
  <c r="R868" i="5"/>
  <c r="H868" i="5"/>
  <c r="I868" i="5"/>
  <c r="G916" i="5"/>
  <c r="J916" i="5"/>
  <c r="R916" i="5"/>
  <c r="H916" i="5"/>
  <c r="I916" i="5"/>
  <c r="J1140" i="5"/>
  <c r="F1140" i="5"/>
  <c r="G1140" i="5"/>
  <c r="I1140" i="5"/>
  <c r="H1244" i="5"/>
  <c r="H1300" i="5"/>
  <c r="G1364" i="5"/>
  <c r="H1364" i="5"/>
  <c r="G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J45" i="5"/>
  <c r="T45" i="5"/>
  <c r="S33" i="5"/>
  <c r="S60" i="5"/>
  <c r="T37" i="5"/>
  <c r="S27" i="5"/>
  <c r="S20" i="5"/>
  <c r="S74" i="5"/>
  <c r="S36" i="5"/>
  <c r="S29" i="5"/>
  <c r="S11" i="5"/>
  <c r="T11" i="5"/>
  <c r="T14" i="5"/>
  <c r="S8" i="5"/>
  <c r="S14" i="5"/>
  <c r="J6" i="5"/>
  <c r="T6" i="5"/>
  <c r="T7" i="5"/>
  <c r="S7" i="5"/>
  <c r="T5" i="5"/>
  <c r="S93" i="5"/>
  <c r="F9" i="5"/>
  <c r="J12" i="5"/>
  <c r="J15" i="5"/>
  <c r="J16" i="5"/>
  <c r="R10" i="5"/>
  <c r="I10" i="5"/>
  <c r="S69" i="5"/>
  <c r="S61" i="5"/>
  <c r="S45" i="5"/>
  <c r="S17" i="5"/>
  <c r="T15" i="5"/>
  <c r="S37" i="5"/>
  <c r="S21" i="5"/>
  <c r="T12" i="5"/>
  <c r="J13" i="5"/>
  <c r="T13" i="5"/>
  <c r="S6" i="5"/>
  <c r="J10" i="5"/>
  <c r="T10" i="5"/>
  <c r="J9"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T2491" i="5"/>
  <c r="S2483" i="5"/>
  <c r="T2483" i="5"/>
  <c r="T2475" i="5"/>
  <c r="S2419" i="5"/>
  <c r="T2419" i="5"/>
  <c r="S2411" i="5"/>
  <c r="T2411" i="5"/>
  <c r="S2403" i="5"/>
  <c r="T2395" i="5"/>
  <c r="S2395" i="5"/>
  <c r="S2387" i="5"/>
  <c r="T2387" i="5"/>
  <c r="S2379" i="5"/>
  <c r="T2379" i="5"/>
  <c r="S2371" i="5"/>
  <c r="T2371" i="5"/>
  <c r="T2363" i="5"/>
  <c r="S2363" i="5"/>
  <c r="S2355" i="5"/>
  <c r="S2347" i="5"/>
  <c r="T2347" i="5"/>
  <c r="T2339" i="5"/>
  <c r="S2339" i="5"/>
  <c r="T2227" i="5"/>
  <c r="T2203" i="5"/>
  <c r="S2203" i="5"/>
  <c r="T2179" i="5"/>
  <c r="S2179" i="5"/>
  <c r="S2147" i="5"/>
  <c r="S2123" i="5"/>
  <c r="T2123" i="5"/>
  <c r="S2115" i="5"/>
  <c r="T2115" i="5"/>
  <c r="T2083" i="5"/>
  <c r="S2083" i="5"/>
  <c r="S2059" i="5"/>
  <c r="S1987" i="5"/>
  <c r="T1971" i="5"/>
  <c r="S1955" i="5"/>
  <c r="T1931" i="5"/>
  <c r="S1931" i="5"/>
  <c r="T1915" i="5"/>
  <c r="S1915" i="5"/>
  <c r="T1891" i="5"/>
  <c r="T1875" i="5"/>
  <c r="S1875" i="5"/>
  <c r="T1803" i="5"/>
  <c r="S1803" i="5"/>
  <c r="S1739" i="5"/>
  <c r="T1739" i="5"/>
  <c r="S1731" i="5"/>
  <c r="T1731" i="5"/>
  <c r="T1691" i="5"/>
  <c r="T1675" i="5"/>
  <c r="S1675" i="5"/>
  <c r="S1659" i="5"/>
  <c r="T1659" i="5"/>
  <c r="S1643" i="5"/>
  <c r="T1627" i="5"/>
  <c r="T1619" i="5"/>
  <c r="S1619" i="5"/>
  <c r="S1611" i="5"/>
  <c r="T1611" i="5"/>
  <c r="S1595" i="5"/>
  <c r="T1595" i="5"/>
  <c r="S1579" i="5"/>
  <c r="T1579" i="5"/>
  <c r="S1547" i="5"/>
  <c r="T1547" i="5"/>
  <c r="S1531" i="5"/>
  <c r="T1531" i="5"/>
  <c r="T1523" i="5"/>
  <c r="S1523" i="5"/>
  <c r="T1507" i="5"/>
  <c r="S1507" i="5"/>
  <c r="T1483" i="5"/>
  <c r="S1483" i="5"/>
  <c r="T1459" i="5"/>
  <c r="S1459" i="5"/>
  <c r="T1427" i="5"/>
  <c r="S1427" i="5"/>
  <c r="T1371" i="5"/>
  <c r="S1371" i="5"/>
  <c r="T1355" i="5"/>
  <c r="S1355" i="5"/>
  <c r="S1339" i="5"/>
  <c r="T1339" i="5"/>
  <c r="S1331" i="5"/>
  <c r="T1331" i="5"/>
  <c r="S1307" i="5"/>
  <c r="T1307" i="5"/>
  <c r="S1283" i="5"/>
  <c r="T1283" i="5"/>
  <c r="T1267" i="5"/>
  <c r="S1267" i="5"/>
  <c r="T1259" i="5"/>
  <c r="S1259" i="5"/>
  <c r="S1227" i="5"/>
  <c r="T1203" i="5"/>
  <c r="S1203" i="5"/>
  <c r="S1139" i="5"/>
  <c r="S1091" i="5"/>
  <c r="T1091" i="5"/>
  <c r="T1083" i="5"/>
  <c r="S1083" i="5"/>
  <c r="S1075" i="5"/>
  <c r="T1075" i="5"/>
  <c r="T1019" i="5"/>
  <c r="S1019" i="5"/>
  <c r="T1011" i="5"/>
  <c r="S1011" i="5"/>
  <c r="T915" i="5"/>
  <c r="S915" i="5"/>
  <c r="S851" i="5"/>
  <c r="T835" i="5"/>
  <c r="S835" i="5"/>
  <c r="T827" i="5"/>
  <c r="S787" i="5"/>
  <c r="T787" i="5"/>
  <c r="S715" i="5"/>
  <c r="T715" i="5"/>
  <c r="T707" i="5"/>
  <c r="S707" i="5"/>
  <c r="T699" i="5"/>
  <c r="S699" i="5"/>
  <c r="T683" i="5"/>
  <c r="S683" i="5"/>
  <c r="S619" i="5"/>
  <c r="T611" i="5"/>
  <c r="S611" i="5"/>
  <c r="S603" i="5"/>
  <c r="S579" i="5"/>
  <c r="S571" i="5"/>
  <c r="T571" i="5"/>
  <c r="T555" i="5"/>
  <c r="S515" i="5"/>
  <c r="S483" i="5"/>
  <c r="T483" i="5"/>
  <c r="S475" i="5"/>
  <c r="T475" i="5"/>
  <c r="S467" i="5"/>
  <c r="T467" i="5"/>
  <c r="T459" i="5"/>
  <c r="S459" i="5"/>
  <c r="S443" i="5"/>
  <c r="T387" i="5"/>
  <c r="S387" i="5"/>
  <c r="S363" i="5"/>
  <c r="T363" i="5"/>
  <c r="T347" i="5"/>
  <c r="T307" i="5"/>
  <c r="S307" i="5"/>
  <c r="S299" i="5"/>
  <c r="T299" i="5"/>
  <c r="S275" i="5"/>
  <c r="T267" i="5"/>
  <c r="T235" i="5"/>
  <c r="T227" i="5"/>
  <c r="S227" i="5"/>
  <c r="T179" i="5"/>
  <c r="S179" i="5"/>
  <c r="T171" i="5"/>
  <c r="S171" i="5"/>
  <c r="S155" i="5"/>
  <c r="T155" i="5"/>
  <c r="S147" i="5"/>
  <c r="T147" i="5"/>
  <c r="S139" i="5"/>
  <c r="T139" i="5"/>
  <c r="S123" i="5"/>
  <c r="T123" i="5"/>
  <c r="S115" i="5"/>
  <c r="T115" i="5"/>
  <c r="T107" i="5"/>
  <c r="S107" i="5"/>
  <c r="T99" i="5"/>
  <c r="S99" i="5"/>
  <c r="T91" i="5"/>
  <c r="T83" i="5"/>
  <c r="I15" i="5"/>
  <c r="H2020" i="5"/>
  <c r="H788" i="5"/>
  <c r="I628" i="5"/>
  <c r="R421" i="5"/>
  <c r="I1853" i="5"/>
  <c r="R1741" i="5"/>
  <c r="F861" i="5"/>
  <c r="F821" i="5"/>
  <c r="F789" i="5"/>
  <c r="J661" i="5"/>
  <c r="J1317" i="5"/>
  <c r="H1541" i="5"/>
  <c r="H637" i="5"/>
  <c r="J1021" i="5"/>
  <c r="F1852" i="5"/>
  <c r="F1748" i="5"/>
  <c r="R1404" i="5"/>
  <c r="J924" i="5"/>
  <c r="R1697" i="5"/>
  <c r="I2476" i="5"/>
  <c r="J1852" i="5"/>
  <c r="J268" i="5"/>
  <c r="I12"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T2291" i="5"/>
  <c r="S2283" i="5"/>
  <c r="T2283" i="5"/>
  <c r="T2275" i="5"/>
  <c r="S2275" i="5"/>
  <c r="T2211" i="5"/>
  <c r="S2211" i="5"/>
  <c r="T2163" i="5"/>
  <c r="S2163" i="5"/>
  <c r="T2155" i="5"/>
  <c r="S2091" i="5"/>
  <c r="T2091" i="5"/>
  <c r="T1963" i="5"/>
  <c r="S1963" i="5"/>
  <c r="T1939" i="5"/>
  <c r="S1939" i="5"/>
  <c r="T1867" i="5"/>
  <c r="S1851" i="5"/>
  <c r="S1843" i="5"/>
  <c r="T1835" i="5"/>
  <c r="T1827" i="5"/>
  <c r="S1827" i="5"/>
  <c r="T1787" i="5"/>
  <c r="S1779" i="5"/>
  <c r="S1763" i="5"/>
  <c r="S1715" i="5"/>
  <c r="S1707" i="5"/>
  <c r="T1707" i="5"/>
  <c r="S1683" i="5"/>
  <c r="T1683" i="5"/>
  <c r="T1651" i="5"/>
  <c r="S1635" i="5"/>
  <c r="T1635" i="5"/>
  <c r="S1587" i="5"/>
  <c r="T1587" i="5"/>
  <c r="T1571" i="5"/>
  <c r="S1571" i="5"/>
  <c r="T1555" i="5"/>
  <c r="S1555" i="5"/>
  <c r="S1539" i="5"/>
  <c r="S1499" i="5"/>
  <c r="T1499" i="5"/>
  <c r="S1491" i="5"/>
  <c r="T1491" i="5"/>
  <c r="S1475" i="5"/>
  <c r="T1475" i="5"/>
  <c r="S1467" i="5"/>
  <c r="T1467" i="5"/>
  <c r="T1403" i="5"/>
  <c r="S1403" i="5"/>
  <c r="T1387" i="5"/>
  <c r="S1387" i="5"/>
  <c r="T1363" i="5"/>
  <c r="S1363" i="5"/>
  <c r="T1323" i="5"/>
  <c r="S1323" i="5"/>
  <c r="S1315" i="5"/>
  <c r="T1315" i="5"/>
  <c r="T1291" i="5"/>
  <c r="S1243" i="5"/>
  <c r="T1243" i="5"/>
  <c r="S1211" i="5"/>
  <c r="T1211" i="5"/>
  <c r="T1179" i="5"/>
  <c r="T1171" i="5"/>
  <c r="S1163" i="5"/>
  <c r="T1163" i="5"/>
  <c r="S1155" i="5"/>
  <c r="T1155" i="5"/>
  <c r="S1123" i="5"/>
  <c r="T1123" i="5"/>
  <c r="S1115" i="5"/>
  <c r="T1115" i="5"/>
  <c r="S1099" i="5"/>
  <c r="T1099" i="5"/>
  <c r="S1059" i="5"/>
  <c r="S1043" i="5"/>
  <c r="T1043" i="5"/>
  <c r="T963" i="5"/>
  <c r="S939" i="5"/>
  <c r="T939" i="5"/>
  <c r="S931" i="5"/>
  <c r="T907" i="5"/>
  <c r="S891" i="5"/>
  <c r="T891" i="5"/>
  <c r="S875" i="5"/>
  <c r="T867" i="5"/>
  <c r="S859" i="5"/>
  <c r="T859" i="5"/>
  <c r="T843" i="5"/>
  <c r="T819" i="5"/>
  <c r="S819" i="5"/>
  <c r="T811" i="5"/>
  <c r="S811" i="5"/>
  <c r="S803" i="5"/>
  <c r="T803" i="5"/>
  <c r="G1418" i="5"/>
  <c r="H834" i="5"/>
  <c r="G626" i="5"/>
  <c r="F1339" i="5"/>
  <c r="G1339" i="5"/>
  <c r="H1339" i="5"/>
  <c r="J1339" i="5"/>
  <c r="G1307" i="5"/>
  <c r="J1307" i="5"/>
  <c r="R1307" i="5"/>
  <c r="F1307" i="5"/>
  <c r="H1275" i="5"/>
  <c r="I1275" i="5"/>
  <c r="R1275" i="5"/>
  <c r="I1243" i="5"/>
  <c r="G1243" i="5"/>
  <c r="F1243" i="5"/>
  <c r="H1243" i="5"/>
  <c r="F1211" i="5"/>
  <c r="T755" i="5"/>
  <c r="T443" i="5"/>
  <c r="T395" i="5"/>
  <c r="T595" i="5"/>
  <c r="G2439" i="5"/>
  <c r="R2439" i="5"/>
  <c r="T523" i="5"/>
  <c r="T187" i="5"/>
  <c r="S187" i="5"/>
  <c r="S635" i="5"/>
  <c r="R31" i="5"/>
  <c r="I2328" i="5"/>
  <c r="R2328" i="5"/>
  <c r="S659" i="5"/>
  <c r="S379"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T2331" i="5"/>
  <c r="S2323" i="5"/>
  <c r="T2323" i="5"/>
  <c r="S2315" i="5"/>
  <c r="T2315" i="5"/>
  <c r="S2307" i="5"/>
  <c r="S2299" i="5"/>
  <c r="T2299" i="5"/>
  <c r="T2259" i="5"/>
  <c r="S2259" i="5"/>
  <c r="T2251" i="5"/>
  <c r="S2251" i="5"/>
  <c r="S2219" i="5"/>
  <c r="T2219" i="5"/>
  <c r="S2187" i="5"/>
  <c r="T2187" i="5"/>
  <c r="T2171" i="5"/>
  <c r="S2171" i="5"/>
  <c r="S2139" i="5"/>
  <c r="T2139" i="5"/>
  <c r="T2131" i="5"/>
  <c r="S2131" i="5"/>
  <c r="T2099" i="5"/>
  <c r="S2075" i="5"/>
  <c r="T2075" i="5"/>
  <c r="S2051" i="5"/>
  <c r="T2051" i="5"/>
  <c r="S2043" i="5"/>
  <c r="T2043" i="5"/>
  <c r="S2035" i="5"/>
  <c r="T2035" i="5"/>
  <c r="T2027" i="5"/>
  <c r="S2027" i="5"/>
  <c r="T2011" i="5"/>
  <c r="S2011" i="5"/>
  <c r="T2003" i="5"/>
  <c r="T1947" i="5"/>
  <c r="S1923" i="5"/>
  <c r="T1907" i="5"/>
  <c r="S1907" i="5"/>
  <c r="S1883" i="5"/>
  <c r="T1819" i="5"/>
  <c r="S1819" i="5"/>
  <c r="T1771" i="5"/>
  <c r="S1771" i="5"/>
  <c r="S1747" i="5"/>
  <c r="S1723" i="5"/>
  <c r="T1723" i="5"/>
  <c r="S1563" i="5"/>
  <c r="T1563" i="5"/>
  <c r="S1443" i="5"/>
  <c r="T1435" i="5"/>
  <c r="S1435" i="5"/>
  <c r="T1411" i="5"/>
  <c r="S1411" i="5"/>
  <c r="T1379" i="5"/>
  <c r="T1299" i="5"/>
  <c r="S1275" i="5"/>
  <c r="T1235" i="5"/>
  <c r="S1235" i="5"/>
  <c r="T1219" i="5"/>
  <c r="S1051" i="5"/>
  <c r="T1051" i="5"/>
  <c r="S987" i="5"/>
  <c r="T987" i="5"/>
  <c r="T883" i="5"/>
  <c r="S883" i="5"/>
  <c r="S779" i="5"/>
  <c r="T779" i="5"/>
  <c r="S739" i="5"/>
  <c r="T451" i="5"/>
  <c r="S451" i="5"/>
  <c r="S427" i="5"/>
  <c r="T427" i="5"/>
  <c r="S411" i="5"/>
  <c r="T411" i="5"/>
  <c r="S403" i="5"/>
  <c r="T403" i="5"/>
  <c r="S339" i="5"/>
  <c r="S323" i="5"/>
  <c r="T323" i="5"/>
  <c r="S291" i="5"/>
  <c r="T219" i="5"/>
  <c r="S195" i="5"/>
  <c r="S131" i="5"/>
  <c r="T131" i="5"/>
  <c r="S67" i="5"/>
  <c r="T67" i="5"/>
  <c r="S19" i="5"/>
  <c r="T19" i="5"/>
  <c r="H2439" i="5"/>
  <c r="S2107" i="5"/>
  <c r="S1979" i="5"/>
  <c r="T1699" i="5"/>
  <c r="J2041" i="5"/>
  <c r="I2321" i="5"/>
  <c r="T1747" i="5"/>
  <c r="T1779" i="5"/>
  <c r="T2307" i="5"/>
  <c r="I2071" i="5"/>
  <c r="T675" i="5"/>
  <c r="G2200" i="5"/>
  <c r="R2200" i="5"/>
  <c r="H2200" i="5"/>
  <c r="J2200" i="5"/>
  <c r="I2200" i="5"/>
  <c r="I2144" i="5"/>
  <c r="J2144" i="5"/>
  <c r="S1419" i="5"/>
  <c r="R2265" i="5"/>
  <c r="R2332" i="5"/>
  <c r="T1851" i="5"/>
  <c r="S1395" i="5"/>
  <c r="T923" i="5"/>
  <c r="T2107" i="5"/>
  <c r="T1395" i="5"/>
  <c r="T547" i="5"/>
  <c r="S963" i="5"/>
  <c r="G409" i="5"/>
  <c r="G84" i="5"/>
  <c r="R56" i="5"/>
  <c r="F129" i="5"/>
  <c r="T1419" i="5"/>
  <c r="I129" i="5"/>
  <c r="J2332" i="5"/>
  <c r="I2265" i="5"/>
  <c r="R313" i="5"/>
  <c r="T1811" i="5"/>
  <c r="S923" i="5"/>
  <c r="T1131" i="5"/>
  <c r="T995" i="5"/>
  <c r="J2439" i="5"/>
  <c r="R1281" i="5"/>
  <c r="G2321" i="5"/>
  <c r="F409" i="5"/>
  <c r="F753" i="5"/>
  <c r="S1171" i="5"/>
  <c r="S211" i="5"/>
  <c r="H56" i="5"/>
  <c r="G281" i="5"/>
  <c r="R689" i="5"/>
  <c r="R129" i="5"/>
  <c r="S1811" i="5"/>
  <c r="S1179" i="5"/>
  <c r="T1667" i="5"/>
  <c r="S1187" i="5"/>
  <c r="S995" i="5"/>
  <c r="H82" i="5"/>
  <c r="R2281" i="5"/>
  <c r="G1137" i="5"/>
  <c r="F2321" i="5"/>
  <c r="F2200" i="5"/>
  <c r="S1299" i="5"/>
  <c r="G864" i="5"/>
  <c r="F864" i="5"/>
  <c r="H84" i="5"/>
  <c r="F84" i="5"/>
  <c r="J1319" i="5"/>
  <c r="G2265" i="5"/>
  <c r="S1667" i="5"/>
  <c r="S1603" i="5"/>
  <c r="T931" i="5"/>
  <c r="J193" i="5"/>
  <c r="G1281" i="5"/>
  <c r="H2321" i="5"/>
  <c r="G1161" i="5"/>
  <c r="T739" i="5"/>
  <c r="T2243" i="5"/>
  <c r="S1947" i="5"/>
  <c r="T1923" i="5"/>
  <c r="G2121" i="5"/>
  <c r="R84" i="5"/>
  <c r="S1867" i="5"/>
  <c r="I313" i="5"/>
  <c r="J129" i="5"/>
  <c r="H90" i="5"/>
  <c r="J56" i="5"/>
  <c r="S1131" i="5"/>
  <c r="T1187" i="5"/>
  <c r="I82" i="5"/>
  <c r="J1281" i="5"/>
  <c r="F2265" i="5"/>
  <c r="T211" i="5"/>
  <c r="T419" i="5"/>
  <c r="S2243" i="5"/>
  <c r="S2003" i="5"/>
  <c r="G1072" i="5"/>
  <c r="I1072" i="5"/>
  <c r="I1387" i="5"/>
  <c r="J1387" i="5"/>
  <c r="J1736" i="5"/>
  <c r="J84" i="5"/>
  <c r="F2439" i="5"/>
  <c r="H313" i="5"/>
  <c r="G689" i="5"/>
  <c r="F281" i="5"/>
  <c r="G313" i="5"/>
  <c r="H689" i="5"/>
  <c r="T105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T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T2498" i="5"/>
  <c r="T2499"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I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<sst xmlns="http://schemas.openxmlformats.org/spreadsheetml/2006/main" count="15534" uniqueCount="12835">
  <si>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</si>
  <si>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</si>
  <si>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</si>
  <si>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</si>
  <si>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</si>
  <si>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</si>
  <si>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</si>
  <si>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</si>
  <si>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</si>
  <si>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</si>
  <si>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</si>
  <si>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</si>
  <si>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</si>
  <si>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</si>
  <si>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</si>
  <si>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</si>
  <si>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</si>
  <si>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</si>
  <si>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</si>
  <si>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</si>
  <si>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</si>
  <si>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</si>
  <si>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</si>
  <si>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</si>
  <si>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</si>
  <si>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</si>
  <si>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</si>
  <si>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</si>
  <si>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</si>
  <si>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</si>
  <si>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</si>
  <si>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</si>
  <si>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</si>
  <si>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</si>
  <si>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</si>
  <si>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</si>
  <si>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</si>
  <si>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</si>
  <si>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</si>
  <si>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</si>
  <si>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</si>
  <si>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</si>
  <si>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</si>
  <si>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</si>
  <si>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</si>
  <si>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</si>
  <si>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</si>
  <si>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</si>
  <si>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</si>
  <si>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</si>
  <si>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</si>
  <si>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</si>
  <si>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</si>
  <si>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</si>
  <si>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</si>
  <si>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</si>
  <si>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</si>
  <si>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</si>
  <si>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</si>
  <si>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</si>
  <si>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</si>
  <si>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</si>
  <si>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</si>
  <si>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</si>
  <si>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</si>
  <si>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</si>
  <si>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</si>
  <si>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</si>
  <si>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</si>
  <si>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</si>
  <si>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</si>
  <si>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</si>
  <si>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</si>
  <si>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</si>
  <si>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</si>
  <si>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</si>
  <si>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</si>
  <si>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</si>
  <si>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</si>
  <si>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</si>
  <si>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</si>
  <si>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</si>
  <si>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</si>
  <si>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</si>
  <si>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</si>
  <si>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</si>
  <si>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</si>
  <si>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</si>
  <si>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</si>
  <si>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</si>
  <si>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</si>
  <si>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</si>
  <si>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</si>
  <si>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</si>
  <si>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</si>
  <si>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</si>
  <si>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</si>
  <si>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</si>
  <si>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</si>
  <si>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</si>
  <si>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</si>
  <si>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</si>
  <si>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</si>
  <si>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</si>
  <si>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</si>
  <si>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</si>
  <si>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</si>
  <si>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</si>
  <si>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</si>
  <si>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</si>
  <si>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</si>
  <si>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</si>
  <si>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</si>
  <si>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</si>
  <si>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</si>
  <si>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</si>
  <si>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</si>
  <si>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</si>
  <si>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</si>
  <si>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</si>
  <si>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</si>
  <si>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</si>
  <si>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</si>
  <si>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</si>
  <si>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</si>
  <si>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</si>
  <si>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</si>
  <si>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</si>
  <si>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</si>
  <si>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</si>
  <si>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</si>
  <si>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</si>
  <si>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</si>
  <si>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</si>
  <si>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</si>
  <si>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</si>
  <si>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</si>
  <si>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</si>
  <si>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</si>
  <si>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</si>
  <si>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</si>
  <si>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</si>
  <si>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</si>
  <si>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</si>
  <si>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</si>
  <si>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</si>
  <si>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</si>
  <si>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</si>
  <si>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</si>
  <si>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</si>
  <si>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</si>
  <si>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</si>
  <si>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</si>
  <si>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</si>
  <si>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</si>
  <si>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</si>
  <si>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</si>
  <si>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</si>
  <si>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</si>
  <si>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</si>
  <si>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</si>
  <si>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</si>
  <si>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</si>
  <si>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</si>
  <si>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</si>
  <si>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</si>
  <si>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</si>
  <si>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</si>
  <si>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</si>
  <si>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</si>
  <si>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</si>
  <si>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</si>
  <si>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</si>
  <si>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</si>
  <si>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</si>
  <si>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</si>
  <si>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</si>
  <si>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</si>
  <si>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</si>
  <si>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</si>
  <si>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</si>
  <si>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</si>
  <si>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</si>
  <si>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</si>
  <si>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</si>
  <si>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</si>
  <si>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</si>
  <si>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</si>
  <si>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</si>
  <si>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</si>
  <si>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</si>
  <si>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</si>
  <si>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</si>
  <si>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</si>
  <si>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</si>
  <si>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</si>
  <si>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</si>
  <si>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</si>
  <si>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</si>
  <si>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</si>
  <si>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</si>
  <si>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</si>
  <si>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</si>
  <si>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</si>
  <si>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</si>
  <si>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</si>
  <si>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</si>
  <si>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</si>
  <si>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</si>
  <si>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</si>
  <si>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</si>
  <si>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</si>
  <si>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</si>
  <si>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</si>
  <si>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</si>
  <si>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</si>
  <si>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</si>
  <si>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</si>
  <si>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</si>
  <si>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</si>
  <si>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</si>
  <si>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</si>
  <si>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</si>
  <si>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</si>
  <si>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</si>
  <si>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</si>
  <si>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</si>
  <si>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</si>
  <si>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</si>
  <si>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</si>
  <si>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</si>
  <si>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</si>
  <si>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</si>
  <si>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</si>
  <si>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</si>
  <si>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</si>
  <si>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</si>
  <si>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</si>
  <si>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</si>
  <si>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</si>
  <si>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</si>
  <si>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</si>
  <si>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</si>
  <si>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</si>
  <si>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</si>
  <si>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</si>
  <si>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</si>
  <si>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</si>
  <si>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</si>
  <si>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</si>
  <si>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</si>
  <si>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</si>
  <si>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</si>
  <si>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</si>
  <si>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</si>
  <si>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</si>
  <si>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</si>
  <si>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</si>
  <si>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</si>
  <si>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</si>
  <si>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</si>
  <si>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</si>
  <si>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</si>
  <si>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</si>
  <si>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</si>
  <si>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</si>
  <si>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</si>
  <si>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</si>
  <si>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</si>
  <si>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</si>
  <si>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</si>
  <si>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</si>
  <si>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</si>
  <si>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</si>
  <si>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</si>
  <si>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</si>
  <si>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</si>
  <si>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</si>
  <si>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</si>
  <si>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</si>
  <si>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</si>
  <si>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</si>
  <si>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</si>
  <si>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</si>
  <si>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</si>
  <si>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</si>
  <si>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</si>
  <si>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</si>
  <si>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</si>
  <si>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</si>
  <si>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</si>
  <si>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</si>
  <si>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</si>
  <si>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</si>
  <si>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</si>
  <si>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</si>
  <si>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</si>
  <si>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</si>
  <si>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</si>
  <si>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</si>
  <si>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</si>
  <si>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</si>
  <si>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</si>
  <si>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</si>
  <si>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</si>
  <si>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</si>
  <si>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</si>
  <si>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</si>
  <si>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</si>
  <si>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</si>
  <si>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</si>
  <si>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</si>
  <si>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</si>
  <si>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</si>
  <si>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</si>
  <si>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</si>
  <si>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</si>
  <si>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</si>
  <si>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</si>
  <si>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</si>
  <si>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</si>
  <si>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</si>
  <si>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</si>
  <si>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</si>
  <si>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</si>
  <si>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</si>
  <si>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</si>
  <si>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</si>
  <si>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</si>
  <si>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</si>
  <si>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</si>
  <si>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</si>
  <si>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</si>
  <si>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</si>
  <si>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</si>
  <si>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</si>
  <si>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</si>
  <si>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</si>
  <si>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</si>
  <si>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</si>
  <si>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</si>
  <si>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</si>
  <si>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</si>
  <si>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</si>
  <si>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</si>
  <si>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</si>
  <si>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</si>
  <si>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</si>
  <si>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</si>
  <si>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</si>
  <si>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</si>
  <si>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</si>
  <si>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</si>
  <si>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</si>
  <si>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</si>
  <si>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</si>
  <si>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</si>
  <si>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</si>
  <si>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</si>
  <si>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</si>
  <si>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</si>
  <si>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</si>
  <si>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</si>
  <si>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</si>
  <si>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</si>
  <si>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</si>
  <si>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</si>
  <si>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</si>
  <si>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</si>
  <si>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</si>
  <si>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</si>
  <si>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</si>
  <si>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</si>
  <si>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</si>
  <si>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</si>
  <si>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</si>
  <si>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</si>
  <si>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</si>
  <si>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</si>
  <si>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</si>
  <si>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</si>
  <si>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</si>
  <si>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</si>
  <si>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</si>
  <si>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</si>
  <si>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</si>
  <si>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</si>
  <si>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</si>
  <si>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</si>
  <si>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</si>
  <si>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</si>
  <si>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</si>
  <si>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</si>
  <si>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</si>
  <si>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</si>
  <si>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</si>
  <si>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</si>
  <si>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</si>
  <si>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</si>
  <si>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</si>
  <si>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</si>
  <si>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</si>
  <si>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</si>
  <si>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</si>
  <si>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</si>
  <si>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</si>
  <si>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</si>
  <si>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</si>
  <si>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</si>
  <si>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</si>
  <si>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</si>
  <si>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</si>
  <si>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</si>
  <si>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</si>
  <si>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</si>
  <si>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</si>
  <si>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</si>
  <si>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</si>
  <si>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</si>
  <si>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</si>
  <si>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</si>
  <si>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</si>
  <si>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</si>
  <si>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</si>
  <si>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</si>
  <si>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</si>
  <si>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</si>
  <si>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</si>
  <si>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</si>
  <si>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</si>
  <si>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</si>
  <si>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</si>
  <si>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</si>
  <si>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</si>
  <si>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</si>
  <si>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</si>
  <si>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</si>
  <si>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</si>
  <si>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</si>
  <si>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</si>
  <si>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</si>
  <si>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</si>
  <si>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</si>
  <si>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</si>
  <si>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</si>
  <si>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</si>
  <si>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</si>
  <si>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</si>
  <si>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</si>
  <si>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</si>
  <si>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</si>
  <si>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</si>
  <si>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</si>
  <si>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</si>
  <si>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</si>
  <si>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</si>
  <si>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</si>
  <si>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</si>
  <si>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</si>
  <si>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</si>
  <si>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</si>
  <si>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</si>
  <si>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</si>
  <si>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</si>
  <si>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</si>
  <si>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</si>
  <si>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</si>
  <si>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</si>
  <si>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</si>
  <si>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</si>
  <si>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</si>
  <si>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</si>
  <si>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</si>
  <si>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</si>
  <si>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</si>
  <si>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</si>
  <si>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</si>
  <si>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</si>
  <si>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</si>
  <si>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</si>
  <si>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</si>
  <si>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</si>
  <si>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</si>
  <si>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</si>
  <si>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</si>
  <si>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</si>
  <si>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</si>
  <si>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</si>
  <si>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</si>
  <si>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</si>
  <si>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</si>
  <si>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</si>
  <si>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</si>
  <si>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</si>
  <si>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</si>
  <si>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</si>
  <si>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</si>
  <si>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</si>
  <si>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</si>
  <si>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</si>
  <si>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</si>
  <si>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</si>
  <si>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</si>
  <si>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</si>
  <si>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</si>
  <si>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</si>
  <si>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</si>
  <si>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</si>
  <si>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</si>
  <si>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</si>
  <si>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</si>
  <si>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</si>
  <si>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</si>
  <si>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</si>
  <si>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</si>
  <si>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</si>
  <si>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</si>
  <si>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</si>
  <si>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</si>
  <si>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</si>
  <si>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</si>
  <si>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</si>
  <si>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</si>
  <si>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</si>
  <si>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</si>
  <si>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</si>
  <si>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</si>
  <si>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</si>
  <si>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</si>
  <si>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</si>
  <si>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</si>
  <si>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</si>
  <si>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</si>
  <si>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</si>
  <si>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</si>
  <si>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</si>
  <si>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</si>
  <si>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</si>
  <si>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</si>
  <si>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</si>
  <si>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</si>
  <si>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</si>
  <si>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</si>
  <si>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</si>
  <si>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</si>
  <si>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</si>
  <si>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</si>
  <si>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</si>
  <si>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</si>
  <si>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</si>
  <si>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</si>
  <si>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</si>
  <si>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</si>
  <si>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</si>
  <si>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</si>
  <si>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</si>
  <si>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</si>
  <si>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</si>
  <si>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</si>
  <si>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</si>
  <si>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</si>
  <si>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</si>
  <si>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</si>
  <si>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</si>
  <si>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</si>
  <si>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</si>
  <si>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</si>
  <si>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</si>
  <si>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</si>
  <si>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</si>
  <si>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</si>
  <si>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</si>
  <si>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</si>
  <si>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</si>
  <si>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</si>
  <si>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</si>
  <si>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</si>
  <si>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</si>
  <si>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</si>
  <si>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</si>
  <si>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</si>
  <si>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</si>
  <si>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</si>
  <si>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</si>
  <si>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</si>
  <si>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</si>
  <si>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</si>
  <si>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</si>
  <si>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</si>
  <si>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</si>
  <si>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</si>
  <si>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</si>
  <si>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</si>
  <si>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</si>
  <si>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</si>
  <si>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</si>
  <si>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</si>
  <si>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</si>
  <si>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</si>
  <si>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</si>
  <si>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</si>
  <si>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</si>
  <si>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</si>
  <si>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</si>
  <si>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</si>
  <si>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</si>
  <si>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</si>
  <si>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</si>
  <si>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</si>
  <si>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</si>
  <si>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</si>
  <si>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</si>
  <si>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</si>
  <si>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</si>
  <si>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</si>
  <si>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</si>
  <si>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</si>
  <si>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</si>
  <si>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</si>
  <si>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</si>
  <si>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</si>
  <si>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</si>
  <si>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</si>
  <si>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</si>
  <si>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</si>
  <si>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</si>
  <si>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</si>
  <si>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</si>
  <si>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</si>
  <si>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</si>
  <si>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</si>
  <si>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</si>
  <si>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</si>
  <si>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</si>
  <si>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</si>
  <si>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</si>
  <si>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</si>
  <si>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</si>
  <si>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</si>
  <si>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</si>
  <si>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</si>
  <si>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</si>
  <si>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</si>
  <si>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</si>
  <si>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</si>
  <si>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</si>
  <si>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</si>
  <si>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</si>
  <si>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</si>
  <si>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</si>
  <si>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</si>
  <si>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</si>
  <si>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</si>
  <si>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</si>
  <si>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</si>
  <si>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</si>
  <si>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</si>
  <si>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</si>
  <si>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</si>
  <si>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</si>
  <si>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</si>
  <si>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</si>
  <si>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</si>
  <si>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</si>
  <si>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</si>
  <si>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</si>
  <si>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</si>
  <si>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</si>
  <si>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</si>
  <si>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</si>
  <si>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</si>
  <si>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</si>
  <si>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</si>
  <si>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</si>
  <si>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</si>
  <si>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</si>
  <si>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</si>
  <si>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</si>
  <si>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</si>
  <si>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</si>
  <si>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</si>
  <si>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</si>
  <si>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</si>
  <si>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</si>
  <si>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</si>
  <si>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</si>
  <si>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</si>
  <si>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</si>
  <si>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</si>
  <si>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</si>
  <si>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</si>
  <si>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</si>
  <si>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</si>
  <si>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</si>
  <si>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</si>
  <si>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</si>
  <si>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</si>
  <si>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</si>
  <si>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</si>
  <si>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</si>
  <si>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</si>
  <si>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</si>
  <si>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</si>
  <si>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</si>
  <si>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</si>
  <si>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</si>
  <si>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</si>
  <si>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</si>
  <si>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</si>
  <si>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</si>
  <si>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</si>
  <si>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</si>
  <si>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</si>
  <si>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</si>
  <si>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</si>
  <si>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</si>
  <si>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</si>
  <si>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</si>
  <si>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</si>
  <si>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</si>
  <si>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</si>
  <si>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</si>
  <si>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</si>
  <si>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</si>
  <si>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</si>
  <si>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</si>
  <si>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</si>
  <si>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</si>
  <si>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</si>
  <si>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</si>
  <si>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</si>
  <si>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</si>
  <si>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</si>
  <si>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</si>
  <si>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</si>
  <si>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</si>
  <si>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</si>
  <si>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</si>
  <si>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</si>
  <si>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</si>
  <si>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</si>
  <si>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</si>
  <si>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</si>
  <si>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</si>
  <si>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</si>
  <si>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</si>
  <si>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</si>
  <si>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</si>
  <si>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</si>
  <si>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</si>
  <si>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</si>
  <si>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</si>
  <si>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</si>
  <si>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</si>
  <si>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</si>
  <si>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</si>
  <si>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</si>
  <si>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</si>
  <si>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</si>
  <si>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</si>
  <si>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</si>
  <si>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</si>
  <si>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</si>
  <si>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</si>
  <si>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</si>
  <si>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</si>
  <si>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</si>
  <si>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</si>
  <si>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</si>
  <si>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</si>
  <si>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</si>
  <si>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</si>
  <si>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</si>
  <si>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</si>
  <si>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</si>
  <si>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</si>
  <si>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</si>
  <si>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</si>
  <si>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</si>
  <si>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</si>
  <si>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</si>
  <si>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</si>
  <si>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</si>
  <si>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</si>
  <si>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</si>
  <si>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</si>
  <si>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</si>
  <si>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</si>
  <si>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</si>
  <si>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</si>
  <si>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</si>
  <si>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</si>
  <si>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</si>
  <si>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</si>
  <si>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</si>
  <si>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</si>
  <si>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</si>
  <si>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</si>
  <si>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</si>
  <si>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</si>
  <si>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</si>
  <si>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</si>
  <si>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</si>
  <si>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</si>
  <si>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</si>
  <si>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</si>
  <si>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</si>
  <si>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</si>
  <si>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</si>
  <si>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</si>
  <si>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</si>
  <si>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</si>
  <si>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</si>
  <si>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</si>
  <si>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</si>
  <si>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</si>
  <si>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</si>
  <si>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</si>
  <si>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</si>
  <si>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</si>
  <si>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</si>
  <si>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</si>
  <si>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</si>
  <si>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</si>
  <si>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</si>
  <si>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</si>
  <si>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</si>
  <si>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</si>
  <si>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</si>
  <si>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</si>
  <si>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</si>
  <si>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</si>
  <si>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</si>
  <si>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</si>
  <si>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</si>
  <si>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</si>
  <si>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</si>
  <si>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</si>
  <si>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</si>
  <si>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</si>
  <si>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</si>
  <si>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</si>
  <si>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</si>
  <si>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</si>
  <si>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</si>
  <si>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</si>
  <si>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</si>
  <si>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</si>
  <si>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</si>
  <si>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</si>
  <si>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</si>
  <si>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</si>
  <si>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</si>
  <si>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</si>
  <si>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</si>
  <si>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</si>
  <si>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</si>
  <si>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</si>
  <si>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</si>
  <si>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</si>
  <si>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</si>
  <si>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</si>
  <si>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</si>
  <si>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</si>
  <si>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</si>
  <si>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</si>
  <si>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</si>
  <si>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</si>
  <si>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</si>
  <si>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</si>
  <si>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</si>
  <si>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</si>
  <si>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</si>
  <si>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</si>
  <si>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</si>
  <si>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</si>
  <si>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</si>
  <si>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</si>
  <si>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</si>
  <si>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</si>
  <si>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</si>
  <si>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</si>
  <si>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</si>
  <si>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</si>
  <si>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</si>
  <si>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</si>
  <si>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</si>
  <si>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</si>
  <si>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</si>
  <si>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</si>
  <si>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</si>
  <si>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</si>
  <si>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</si>
  <si>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</si>
  <si>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</si>
  <si>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</si>
  <si>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</si>
  <si>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</si>
  <si>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</si>
  <si>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</si>
  <si>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</si>
  <si>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</si>
  <si>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</si>
  <si>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</si>
  <si>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</si>
  <si>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</si>
  <si>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</si>
  <si>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</si>
  <si>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</si>
  <si>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</si>
  <si>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</si>
  <si>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</si>
  <si>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</si>
  <si>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</si>
  <si>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</si>
  <si>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</si>
  <si>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</si>
  <si>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</si>
  <si>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</si>
  <si>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</si>
  <si>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</si>
  <si>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</si>
  <si>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</si>
  <si>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</si>
  <si>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</si>
  <si>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</si>
  <si>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</si>
  <si>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</si>
  <si>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</si>
  <si>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</si>
  <si>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</si>
  <si>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</si>
  <si>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</si>
  <si>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</si>
  <si>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</si>
  <si>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</si>
  <si>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</si>
  <si>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</si>
  <si>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</si>
  <si>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</si>
  <si>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</si>
  <si>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</si>
  <si>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</si>
  <si>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</si>
  <si>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</si>
  <si>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</si>
  <si>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</si>
  <si>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</si>
  <si>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</si>
  <si>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</si>
  <si>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</si>
  <si>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</si>
  <si>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</si>
  <si>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</si>
  <si>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</si>
  <si>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</si>
  <si>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</si>
  <si>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</si>
  <si>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</si>
  <si>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</si>
  <si>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</si>
  <si>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</si>
  <si>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</si>
  <si>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</si>
  <si>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</si>
  <si>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</si>
  <si>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</si>
  <si>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</si>
  <si>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</si>
  <si>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</si>
  <si>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</si>
  <si>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</si>
  <si>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</si>
  <si>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</si>
  <si>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</si>
  <si>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</si>
  <si>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</si>
  <si>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</si>
  <si>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</si>
  <si>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</si>
  <si>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</si>
  <si>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</si>
  <si>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</si>
  <si>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</si>
  <si>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</si>
  <si>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</si>
  <si>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</si>
  <si>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</si>
  <si>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</si>
  <si>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</si>
  <si>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</si>
  <si>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</si>
  <si>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</si>
  <si>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</si>
  <si>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</si>
  <si>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</si>
  <si>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</si>
  <si>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</si>
  <si>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</si>
  <si>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</si>
  <si>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</si>
  <si>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</si>
  <si>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</si>
  <si>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</si>
  <si>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</si>
  <si>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</si>
  <si>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</si>
  <si>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</si>
  <si>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</si>
  <si>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</si>
  <si>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</si>
  <si>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</si>
  <si>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</si>
  <si>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</si>
  <si>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</si>
  <si>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</si>
  <si>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</si>
  <si>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</si>
  <si>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</si>
  <si>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</si>
  <si>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</si>
  <si>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</si>
  <si>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</si>
  <si>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</si>
  <si>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</si>
  <si>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</si>
  <si>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</si>
  <si>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</si>
  <si>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</si>
  <si>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</si>
  <si>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</si>
  <si>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</si>
  <si>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</si>
  <si>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</si>
  <si>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</si>
  <si>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</si>
  <si>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</si>
  <si>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</si>
  <si>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</si>
  <si>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</si>
  <si>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</si>
  <si>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</si>
  <si>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</si>
  <si>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</si>
  <si>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</si>
  <si>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</si>
  <si>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</si>
  <si>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</si>
  <si>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</si>
  <si>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</si>
  <si>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</si>
  <si>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</si>
  <si>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</si>
  <si>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</si>
  <si>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</si>
  <si>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</si>
  <si>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</si>
  <si>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</si>
  <si>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</si>
  <si>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</si>
  <si>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</si>
  <si>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</si>
  <si>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</si>
  <si>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</si>
  <si>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</si>
  <si>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</si>
  <si>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</si>
  <si>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</si>
  <si>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</si>
  <si>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</si>
  <si>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</si>
  <si>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</si>
  <si>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</si>
  <si>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</si>
  <si>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</si>
  <si>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</si>
  <si>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</si>
  <si>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</si>
  <si>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</si>
  <si>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</si>
  <si>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</si>
  <si>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</si>
  <si>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</si>
  <si>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</si>
  <si>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</si>
  <si>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</si>
  <si>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</si>
  <si>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</si>
  <si>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</si>
  <si>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</si>
  <si>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</si>
  <si>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</si>
  <si>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</si>
  <si>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</si>
  <si>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</si>
  <si>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</si>
  <si>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</si>
  <si>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</si>
  <si>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</si>
  <si>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</si>
  <si>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</si>
  <si>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</si>
  <si>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</si>
  <si>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</si>
  <si>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</si>
  <si>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</si>
  <si>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</si>
  <si>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</si>
  <si>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</si>
  <si>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</si>
  <si>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</si>
  <si>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</si>
  <si>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</si>
  <si>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</si>
  <si>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</si>
  <si>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</si>
  <si>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</si>
  <si>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</si>
  <si>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</si>
  <si>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</si>
  <si>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</si>
  <si>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</si>
  <si>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</si>
  <si>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</si>
  <si>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</si>
  <si>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</si>
  <si>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</si>
  <si>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</si>
  <si>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</si>
  <si>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</si>
  <si>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</si>
  <si>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</si>
  <si>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</si>
  <si>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</si>
  <si>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</si>
  <si>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</si>
  <si>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</si>
  <si>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</si>
  <si>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</si>
  <si>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</si>
  <si>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</si>
  <si>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</si>
  <si>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</si>
  <si>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</si>
  <si>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</si>
  <si>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</si>
  <si>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</si>
  <si>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</si>
  <si>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</si>
  <si>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</si>
  <si>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</si>
  <si>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</si>
  <si>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</si>
  <si>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</si>
  <si>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</si>
  <si>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</si>
  <si>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</si>
  <si>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</si>
  <si>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</si>
  <si>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</si>
  <si>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</si>
  <si>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</si>
  <si>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</si>
  <si>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</si>
  <si>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</si>
  <si>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</si>
  <si>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</si>
  <si>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</si>
  <si>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</si>
  <si>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</si>
  <si>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</si>
  <si>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</si>
  <si>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</si>
  <si>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</si>
  <si>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</si>
  <si>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</si>
  <si>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</si>
  <si>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</si>
  <si>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</si>
  <si>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</si>
  <si>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</si>
  <si>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</si>
  <si>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</si>
  <si>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</si>
  <si>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</si>
  <si>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</si>
  <si>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</si>
  <si>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</si>
  <si>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</si>
  <si>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</si>
  <si>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</si>
  <si>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</si>
  <si>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</si>
  <si>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</si>
  <si>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</si>
  <si>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</si>
  <si>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</si>
  <si>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</si>
  <si>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</si>
  <si>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</si>
  <si>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</si>
  <si>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</si>
  <si>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</si>
  <si>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</si>
  <si>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</si>
  <si>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</si>
  <si>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</si>
  <si>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</si>
  <si>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</si>
  <si>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</si>
  <si>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</si>
  <si>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</si>
  <si>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</si>
  <si>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</si>
  <si>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</si>
  <si>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</si>
  <si>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</si>
  <si>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</si>
  <si>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</si>
  <si>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</si>
  <si>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</si>
  <si>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</si>
  <si>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</si>
  <si>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</si>
  <si>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</si>
  <si>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</si>
  <si>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</si>
  <si>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</si>
  <si>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</si>
  <si>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</si>
  <si>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</si>
  <si>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</si>
  <si>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</si>
  <si>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</si>
  <si>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</si>
  <si>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</si>
  <si>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</si>
  <si>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</si>
  <si>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</si>
  <si>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</si>
  <si>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</si>
  <si>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</si>
  <si>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</si>
  <si>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</si>
  <si>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</si>
  <si>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</si>
  <si>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</si>
  <si>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</si>
  <si>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</si>
  <si>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</si>
  <si>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</si>
  <si>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</si>
  <si>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</si>
  <si>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</si>
  <si>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</si>
  <si>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</si>
  <si>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</si>
  <si>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</si>
  <si>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</si>
  <si>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</si>
  <si>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</si>
  <si>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</si>
  <si>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</si>
  <si>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</si>
  <si>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</si>
  <si>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</si>
  <si>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</si>
  <si>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</si>
  <si>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</si>
  <si>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</si>
  <si>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</si>
  <si>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</si>
  <si>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</si>
  <si>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</si>
  <si>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</si>
  <si>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</si>
  <si>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</si>
  <si>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</si>
  <si>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</si>
  <si>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</si>
  <si>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</si>
  <si>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</si>
  <si>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</si>
  <si>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</si>
  <si>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</si>
  <si>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</si>
  <si>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</si>
  <si>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</si>
  <si>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</si>
  <si>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</si>
  <si>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</si>
  <si>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</si>
  <si>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</si>
  <si>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</si>
  <si>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</si>
  <si>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</si>
  <si>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</si>
  <si>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</si>
  <si>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</si>
  <si>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</si>
  <si>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</si>
  <si>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</si>
  <si>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</si>
  <si>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</si>
  <si>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</si>
  <si>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</si>
  <si>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</si>
  <si>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</si>
  <si>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</si>
  <si>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</si>
  <si>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</si>
  <si>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</si>
  <si>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</si>
  <si>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</si>
  <si>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</si>
  <si>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</si>
  <si>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</si>
  <si>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</si>
  <si>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</si>
  <si>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</si>
  <si>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</si>
  <si>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</si>
  <si>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</si>
  <si>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</si>
  <si>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</si>
  <si>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</si>
  <si>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</si>
  <si>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</si>
  <si>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</si>
  <si>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</si>
  <si>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</si>
  <si>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</si>
  <si>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</si>
  <si>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</si>
  <si>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</si>
  <si>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</si>
  <si>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</si>
  <si>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</si>
  <si>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</si>
  <si>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</si>
  <si>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</si>
  <si>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</si>
  <si>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</si>
  <si>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</si>
  <si>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</si>
  <si>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</si>
  <si>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</si>
  <si>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</si>
  <si>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</si>
  <si>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</si>
  <si>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</si>
  <si>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</si>
  <si>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</si>
  <si>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</si>
  <si>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</si>
  <si>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</si>
  <si>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</si>
  <si>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</si>
  <si>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</si>
  <si>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</si>
  <si>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</si>
  <si>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</si>
  <si>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</si>
  <si>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</si>
  <si>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</si>
  <si>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</si>
  <si>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</si>
  <si>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</si>
  <si>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</si>
  <si>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</si>
  <si>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</si>
  <si>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</si>
  <si>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</si>
  <si>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</si>
  <si>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</si>
  <si>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</si>
  <si>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</si>
  <si>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</si>
  <si>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</si>
  <si>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</si>
  <si>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</si>
  <si>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</si>
  <si>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</si>
  <si>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</si>
  <si>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</si>
  <si>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</si>
  <si>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</si>
  <si>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</si>
  <si>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</si>
  <si>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</si>
  <si>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</si>
  <si>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</si>
  <si>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</si>
  <si>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</si>
  <si>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</si>
  <si>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</si>
  <si>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</si>
  <si>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</si>
  <si>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</si>
  <si>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</si>
  <si>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</si>
  <si>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</si>
  <si>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</si>
  <si>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</si>
  <si>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</si>
  <si>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</si>
  <si>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</si>
  <si>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</si>
  <si>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</si>
  <si>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</si>
  <si>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</si>
  <si>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</si>
  <si>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</si>
  <si>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</si>
  <si>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</si>
  <si>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</si>
  <si>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</si>
  <si>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</si>
  <si>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</si>
  <si>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</si>
  <si>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</si>
  <si>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</si>
  <si>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</si>
  <si>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</si>
  <si>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</si>
  <si>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</si>
  <si>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</si>
  <si>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</si>
  <si>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</si>
  <si>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</si>
  <si>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</si>
  <si>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</si>
  <si>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</si>
  <si>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</si>
  <si>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</si>
  <si>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</si>
  <si>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</si>
  <si>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</si>
  <si>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</si>
  <si>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</si>
  <si>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</si>
  <si>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</si>
  <si>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</si>
  <si>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</si>
  <si>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</si>
  <si>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</si>
  <si>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</si>
  <si>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</si>
  <si>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</si>
  <si>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</si>
  <si>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</si>
  <si>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</si>
  <si>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</si>
  <si>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</si>
  <si>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</si>
  <si>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</si>
  <si>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</si>
  <si>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</si>
  <si>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</si>
  <si>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</si>
  <si>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</si>
  <si>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</si>
  <si>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</si>
  <si>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</si>
  <si>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</si>
  <si>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</si>
  <si>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</si>
  <si>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</si>
  <si>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</si>
  <si>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</si>
  <si>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</si>
  <si>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</si>
  <si>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</si>
  <si>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</si>
  <si>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</si>
  <si>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</si>
  <si>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</si>
  <si>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</si>
  <si>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</si>
  <si>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</si>
  <si>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</si>
  <si>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</si>
  <si>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</si>
  <si>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</si>
  <si>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</si>
  <si>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</si>
  <si>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</si>
  <si>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</si>
  <si>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</si>
  <si>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</si>
  <si>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</si>
  <si>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</si>
  <si>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</si>
  <si>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</si>
  <si>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</si>
  <si>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</si>
  <si>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</si>
  <si>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</si>
  <si>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</si>
  <si>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</si>
  <si>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</si>
  <si>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</si>
  <si>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</si>
  <si>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</si>
  <si>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</si>
  <si>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</si>
  <si>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</si>
  <si>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</si>
  <si>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</si>
  <si>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</si>
  <si>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</si>
  <si>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</si>
  <si>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</si>
  <si>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</si>
  <si>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</si>
  <si>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</si>
  <si>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</si>
  <si>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</si>
  <si>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</si>
  <si>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</si>
  <si>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</si>
  <si>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</si>
  <si>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</si>
  <si>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</si>
  <si>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</si>
  <si>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</si>
  <si>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</si>
  <si>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</si>
  <si>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</si>
  <si>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</si>
  <si>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</si>
  <si>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</si>
  <si>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</si>
  <si>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</si>
  <si>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</si>
  <si>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</si>
  <si>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</si>
  <si>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</si>
  <si>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</si>
  <si>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</si>
  <si>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</si>
  <si>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</si>
  <si>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</si>
  <si>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</si>
  <si>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</si>
  <si>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</si>
  <si>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</si>
  <si>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</si>
  <si>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</si>
  <si>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</si>
  <si>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</si>
  <si>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</si>
  <si>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</si>
  <si>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</si>
  <si>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</si>
  <si>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</si>
  <si>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</si>
  <si>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</si>
  <si>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</si>
  <si>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</si>
  <si>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</si>
  <si>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</si>
  <si>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</si>
  <si>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</si>
  <si>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</si>
  <si>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</si>
  <si>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</si>
  <si>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</si>
  <si>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</si>
  <si>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</si>
  <si>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</si>
  <si>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</si>
  <si>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</si>
  <si>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</si>
  <si>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</si>
  <si>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</si>
  <si>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</si>
  <si>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</si>
  <si>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</si>
  <si>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</si>
  <si>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</si>
  <si>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</si>
  <si>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</si>
  <si>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</si>
  <si>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</si>
  <si>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</si>
  <si>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</si>
  <si>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</si>
  <si>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</si>
  <si>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</si>
  <si>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</si>
  <si>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</si>
  <si>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</si>
  <si>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</si>
  <si>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</si>
  <si>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</si>
  <si>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</si>
  <si>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</si>
  <si>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</si>
  <si>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</si>
  <si>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</si>
  <si>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</si>
  <si>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</si>
  <si>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</si>
  <si>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</si>
  <si>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</si>
  <si>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</si>
  <si>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</si>
  <si>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</si>
  <si>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</si>
  <si>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</si>
  <si>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</si>
  <si>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</si>
  <si>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</si>
  <si>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</si>
  <si>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</si>
  <si>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</si>
  <si>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</si>
  <si>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</si>
  <si>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</si>
  <si>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</si>
  <si>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</si>
  <si>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</si>
  <si>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</si>
  <si>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</si>
  <si>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</si>
  <si>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</si>
  <si>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</si>
  <si>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</si>
  <si>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</si>
  <si>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</si>
  <si>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</si>
  <si>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</si>
  <si>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</si>
  <si>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</si>
  <si>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</si>
  <si>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</si>
  <si>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</si>
  <si>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</si>
  <si>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</si>
  <si>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</si>
  <si>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</si>
  <si>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</si>
  <si>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</si>
  <si>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</si>
  <si>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</si>
  <si>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</si>
  <si>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</si>
  <si>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</si>
  <si>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</si>
  <si>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</si>
  <si>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</si>
  <si>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</si>
  <si>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</si>
  <si>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</si>
  <si>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</si>
  <si>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</si>
  <si>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</si>
  <si>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</si>
  <si>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</si>
  <si>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</si>
  <si>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</si>
  <si>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</si>
  <si>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</si>
  <si>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</si>
  <si>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</si>
  <si>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</si>
  <si>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</si>
  <si>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</si>
  <si>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</si>
  <si>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</si>
  <si>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</si>
  <si>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</si>
  <si>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</si>
  <si>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</si>
  <si>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</si>
  <si>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</si>
  <si>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</si>
  <si>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</si>
  <si>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</si>
  <si>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</si>
  <si>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</si>
  <si>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</si>
  <si>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</si>
  <si>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</si>
  <si>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</si>
  <si>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</si>
  <si>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</si>
  <si>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</si>
  <si>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</si>
  <si>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</si>
  <si>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</si>
  <si>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</si>
  <si>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</si>
  <si>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</si>
  <si>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</si>
  <si>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</si>
  <si>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</si>
  <si>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</si>
  <si>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</si>
  <si>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</si>
  <si>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</si>
  <si>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</si>
  <si>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</si>
  <si>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</si>
  <si>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</si>
  <si>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</si>
  <si>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</si>
  <si>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</si>
  <si>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</si>
  <si>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</si>
  <si>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</si>
  <si>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</si>
  <si>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</si>
  <si>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</si>
  <si>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</si>
  <si>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</si>
  <si>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</si>
  <si>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</si>
  <si>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</si>
  <si>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</si>
  <si>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</si>
  <si>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</si>
  <si>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</si>
  <si>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</si>
  <si>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</si>
  <si>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</si>
  <si>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</si>
  <si>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</si>
  <si>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</si>
  <si>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</si>
  <si>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</si>
  <si>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</si>
  <si>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</si>
  <si>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</si>
  <si>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</si>
  <si>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</si>
  <si>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</si>
  <si>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</si>
  <si>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</si>
  <si>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</si>
  <si>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</si>
  <si>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</si>
  <si>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</si>
  <si>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</si>
  <si>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</si>
  <si>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</si>
  <si>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</si>
  <si>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</si>
  <si>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</si>
  <si>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</si>
  <si>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</si>
  <si>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</si>
  <si>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</si>
  <si>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</si>
  <si>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</si>
  <si>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</si>
  <si>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</si>
  <si>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</si>
  <si>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</si>
  <si>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</si>
  <si>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</si>
  <si>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</si>
  <si>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</si>
  <si>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</si>
  <si>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</si>
  <si>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</si>
  <si>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</si>
  <si>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</si>
  <si>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</si>
  <si>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</si>
  <si>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</si>
  <si>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</si>
  <si>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</si>
  <si>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</si>
  <si>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</si>
  <si>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</si>
  <si>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</si>
  <si>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</si>
  <si>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</si>
  <si>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</si>
  <si>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</si>
  <si>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</si>
  <si>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</si>
  <si>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</si>
  <si>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</si>
  <si>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</si>
  <si>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</si>
  <si>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</si>
  <si>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</si>
  <si>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</si>
  <si>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</si>
  <si>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</si>
  <si>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</si>
  <si>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</si>
  <si>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</si>
  <si>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</si>
  <si>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</si>
  <si>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</si>
  <si>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</si>
  <si>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</si>
  <si>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</si>
  <si>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</si>
  <si>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</si>
  <si>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</si>
  <si>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</si>
  <si>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</si>
  <si>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</si>
  <si>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</si>
  <si>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</si>
  <si>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</si>
  <si>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</si>
  <si>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</si>
  <si>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</si>
  <si>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</si>
  <si>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</si>
  <si>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</si>
  <si>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</si>
  <si>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</si>
  <si>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</si>
  <si>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</si>
  <si>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</si>
  <si>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</si>
  <si>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</si>
  <si>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</si>
  <si>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</si>
  <si>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</si>
  <si>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</si>
  <si>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</si>
  <si>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</si>
  <si>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</si>
  <si>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</si>
  <si>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</si>
  <si>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</si>
  <si>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</si>
  <si>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</si>
  <si>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</si>
  <si>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</si>
  <si>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</si>
  <si>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</si>
  <si>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</si>
  <si>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</si>
  <si>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</si>
  <si>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</si>
  <si>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</si>
  <si>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</si>
  <si>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</si>
  <si>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</si>
  <si>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</si>
  <si>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</si>
  <si>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</si>
  <si>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</si>
  <si>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</si>
  <si>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</si>
  <si>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</si>
  <si>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</si>
  <si>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</si>
  <si>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</si>
  <si>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</si>
  <si>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</si>
  <si>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</si>
  <si>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</si>
  <si>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</si>
  <si>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</si>
  <si>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</si>
  <si>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</si>
  <si>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</si>
  <si>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</si>
  <si>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</si>
  <si>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</si>
  <si>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</si>
  <si>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</si>
  <si>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</si>
  <si>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</si>
  <si>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</si>
  <si>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</si>
  <si>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</si>
  <si>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</si>
  <si>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</si>
  <si>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</si>
  <si>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</si>
  <si>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</si>
  <si>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</si>
  <si>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</si>
  <si>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</si>
  <si>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</si>
  <si>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</si>
  <si>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</si>
  <si>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</si>
  <si>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</si>
  <si>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</si>
  <si>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</si>
  <si>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</si>
  <si>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</si>
  <si>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</si>
  <si>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</si>
  <si>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</si>
  <si>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</si>
  <si>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</si>
  <si>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</si>
  <si>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</si>
  <si>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</si>
  <si>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</si>
  <si>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</si>
  <si>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</si>
  <si>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</si>
  <si>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</si>
  <si>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</si>
  <si>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</si>
  <si>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</si>
  <si>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</si>
  <si>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</si>
  <si>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</si>
  <si>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</si>
  <si>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</si>
  <si>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</si>
  <si>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</si>
  <si>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</si>
  <si>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</si>
  <si>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</si>
  <si>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</si>
  <si>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</si>
  <si>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</si>
  <si>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</si>
  <si>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</si>
  <si>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</si>
  <si>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</si>
  <si>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</si>
  <si>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</si>
  <si>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</si>
  <si>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</si>
  <si>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</si>
  <si>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</si>
  <si>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</si>
  <si>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</si>
  <si>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</si>
  <si>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</si>
  <si>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</si>
  <si>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</si>
  <si>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</si>
  <si>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</si>
  <si>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</si>
  <si>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</si>
  <si>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</si>
  <si>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</si>
  <si>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</si>
  <si>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</si>
  <si>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</si>
  <si>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</si>
  <si>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</si>
  <si>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</si>
  <si>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</si>
  <si>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</si>
  <si>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</si>
  <si>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</si>
  <si>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</si>
  <si>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</si>
  <si>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</si>
  <si>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</si>
  <si>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</si>
  <si>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</si>
  <si>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</si>
  <si>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</si>
  <si>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</si>
  <si>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</si>
  <si>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</si>
  <si>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</si>
  <si>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</si>
  <si>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</si>
  <si>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</si>
  <si>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</si>
  <si>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</si>
  <si>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</si>
  <si>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</si>
  <si>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</si>
  <si>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</si>
  <si>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</si>
  <si>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</si>
  <si>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</si>
  <si>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</si>
  <si>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</si>
  <si>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</si>
  <si>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</si>
  <si>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</si>
  <si>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</si>
  <si>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</si>
  <si>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</si>
  <si>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</si>
  <si>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</si>
  <si>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</si>
  <si>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</si>
  <si>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</si>
  <si>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</si>
  <si>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</si>
  <si>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</si>
  <si>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</si>
  <si>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</si>
  <si>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</si>
  <si>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</si>
  <si>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</si>
  <si>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</si>
  <si>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</si>
  <si>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</si>
  <si>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</si>
  <si>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</si>
  <si>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</si>
  <si>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</si>
  <si>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</si>
  <si>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</si>
  <si>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</si>
  <si>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</si>
  <si>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</si>
  <si>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</si>
  <si>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</si>
  <si>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</si>
  <si>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</si>
  <si>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</si>
  <si>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</si>
  <si>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</si>
  <si>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</si>
  <si>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</si>
  <si>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</si>
  <si>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</si>
  <si>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</si>
  <si>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</si>
  <si>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</si>
  <si>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</si>
  <si>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</si>
  <si>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</si>
  <si>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</si>
  <si>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</si>
  <si>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</si>
  <si>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</si>
  <si>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</si>
  <si>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</si>
  <si>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</si>
  <si>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</si>
  <si>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</si>
  <si>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</si>
  <si>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</si>
  <si>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</si>
  <si>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</si>
  <si>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</si>
  <si>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</si>
  <si>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</si>
  <si>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</si>
  <si>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</si>
  <si>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</si>
  <si>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</si>
  <si>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</si>
  <si>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</si>
  <si>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</si>
  <si>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</si>
  <si>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</si>
  <si>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</si>
  <si>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</si>
  <si>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</si>
  <si>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</si>
  <si>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</si>
  <si>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</si>
  <si>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</si>
  <si>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</si>
  <si>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</si>
  <si>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</si>
  <si>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</si>
  <si>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</si>
  <si>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</si>
  <si>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</si>
  <si>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</si>
  <si>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</si>
  <si>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</si>
  <si>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</si>
  <si>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</si>
  <si>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</si>
  <si>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</si>
  <si>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</si>
  <si>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</si>
  <si>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</si>
  <si>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</si>
  <si>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</si>
  <si>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</si>
  <si>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</si>
  <si>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</si>
  <si>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</si>
  <si>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</si>
  <si>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</si>
  <si>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</si>
  <si>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</si>
  <si>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</si>
  <si>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</si>
  <si>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</si>
  <si>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</si>
  <si>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</si>
  <si>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</si>
  <si>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</si>
  <si>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</si>
  <si>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</si>
  <si>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</si>
  <si>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</si>
  <si>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</si>
  <si>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</si>
  <si>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</si>
  <si>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</si>
  <si>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</si>
  <si>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</si>
  <si>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</si>
  <si>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</si>
  <si>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</si>
  <si>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</si>
  <si>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</si>
  <si>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</si>
  <si>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</si>
  <si>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</si>
  <si>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</si>
  <si>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</si>
  <si>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</si>
  <si>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</si>
  <si>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</si>
  <si>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</si>
  <si>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</si>
  <si>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</si>
  <si>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</si>
  <si>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</si>
  <si>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</si>
  <si>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</si>
  <si>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</si>
  <si>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</si>
  <si>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</si>
  <si>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</si>
  <si>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</si>
  <si>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</si>
  <si>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</si>
  <si>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</si>
  <si>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</si>
  <si>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</si>
  <si>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</si>
  <si>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</si>
  <si>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</si>
  <si>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</si>
  <si>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</si>
  <si>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</si>
  <si>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</si>
  <si>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</si>
  <si>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</si>
  <si>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</si>
  <si>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</si>
  <si>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</si>
  <si>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</si>
  <si>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</si>
  <si>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</si>
  <si>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</si>
  <si>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</si>
  <si>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</si>
  <si>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</si>
  <si>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</si>
  <si>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</si>
  <si>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</si>
  <si>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</si>
  <si>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</si>
  <si>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</si>
  <si>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</si>
  <si>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</si>
  <si>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</si>
  <si>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</si>
  <si>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</si>
  <si>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</si>
  <si>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</si>
  <si>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</si>
  <si>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</si>
  <si>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</si>
  <si>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</si>
  <si>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</si>
  <si>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</si>
  <si>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</si>
  <si>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</si>
  <si>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</si>
  <si>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</si>
  <si>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</si>
  <si>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</si>
  <si>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</si>
  <si>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</si>
  <si>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</si>
  <si>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</si>
  <si>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</si>
  <si>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</si>
  <si>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</si>
  <si>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</si>
  <si>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</si>
  <si>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</si>
  <si>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</si>
  <si>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</si>
  <si>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</si>
  <si>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</si>
  <si>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</si>
  <si>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</si>
  <si>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</si>
  <si>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</si>
  <si>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</si>
  <si>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</si>
  <si>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</si>
  <si>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</si>
  <si>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</si>
  <si>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</si>
  <si>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</si>
  <si>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</si>
  <si>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</si>
  <si>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</si>
  <si>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</si>
  <si>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</si>
  <si>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</si>
  <si>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</si>
  <si>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</si>
  <si>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</si>
  <si>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</si>
  <si>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</si>
  <si>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</si>
  <si>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</si>
  <si>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</si>
  <si>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</si>
  <si>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</si>
  <si>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</si>
  <si>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</si>
  <si>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</si>
  <si>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</si>
  <si>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</si>
  <si>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</si>
  <si>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</si>
  <si>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</si>
  <si>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</si>
  <si>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</si>
  <si>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</si>
  <si>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</si>
  <si>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</si>
  <si>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</si>
  <si>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</si>
  <si>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</si>
  <si>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</si>
  <si>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</si>
  <si>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</si>
  <si>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</si>
  <si>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</si>
  <si>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</si>
  <si>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</si>
  <si>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</si>
  <si>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</si>
  <si>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</si>
  <si>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</si>
  <si>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</si>
  <si>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</si>
  <si>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</si>
  <si>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</si>
  <si>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</si>
  <si>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</si>
  <si>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</si>
  <si>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</si>
  <si>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</si>
  <si>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</si>
  <si>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</si>
  <si>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</si>
  <si>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</si>
  <si>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</si>
  <si>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</si>
  <si>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</si>
  <si>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</si>
  <si>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</si>
  <si>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</si>
  <si>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</si>
  <si>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</si>
  <si>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</si>
  <si>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</si>
  <si>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</si>
  <si>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</si>
  <si>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</si>
  <si>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</si>
  <si>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</si>
  <si>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</si>
  <si>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</si>
  <si>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</si>
  <si>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</si>
  <si>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</si>
  <si>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</si>
  <si>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</si>
  <si>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</si>
  <si>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</si>
  <si>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</si>
  <si>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</si>
  <si>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</si>
  <si>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</si>
  <si>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</si>
  <si>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</si>
  <si>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</si>
  <si>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</si>
  <si>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</si>
  <si>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</si>
  <si>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</si>
  <si>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</si>
  <si>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</si>
  <si>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</si>
  <si>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</si>
  <si>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</si>
  <si>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</si>
  <si>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</si>
  <si>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</si>
  <si>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</si>
  <si>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</si>
  <si>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</si>
  <si>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</si>
  <si>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</si>
  <si>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</si>
  <si>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</si>
  <si>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</si>
  <si>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</si>
  <si>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</si>
  <si>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</si>
  <si>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</si>
  <si>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</si>
  <si>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</si>
  <si>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</si>
  <si>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</si>
  <si>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</si>
  <si>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</si>
  <si>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</si>
  <si>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</si>
  <si>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</si>
  <si>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</si>
  <si>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</si>
  <si>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</si>
  <si>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</si>
  <si>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</si>
  <si>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</si>
  <si>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</si>
  <si>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</si>
  <si>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</si>
  <si>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</si>
  <si>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</si>
  <si>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</si>
  <si>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</si>
  <si>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</si>
  <si>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</si>
  <si>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</si>
  <si>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</si>
  <si>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</si>
  <si>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</si>
  <si>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</si>
  <si>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</si>
  <si>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</si>
  <si>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</si>
  <si>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</si>
  <si>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</si>
  <si>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</si>
  <si>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</si>
  <si>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</si>
  <si>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</si>
  <si>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</si>
  <si>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</si>
  <si>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</si>
  <si>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</si>
  <si>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</si>
  <si>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</si>
  <si>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</si>
  <si>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</si>
  <si>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</si>
  <si>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</si>
  <si>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</si>
  <si>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</si>
  <si>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</si>
  <si>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</si>
  <si>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</si>
  <si>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</si>
  <si>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</si>
  <si>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</si>
  <si>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</si>
  <si>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</si>
  <si>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</si>
  <si>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</si>
  <si>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</si>
  <si>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</si>
  <si>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</si>
  <si>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</si>
  <si>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</si>
  <si>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</si>
  <si>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</si>
  <si>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</si>
  <si>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</si>
  <si>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</si>
  <si>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</si>
  <si>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</si>
  <si>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</si>
  <si>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</si>
  <si>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</si>
  <si>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</si>
  <si>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</si>
  <si>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</si>
  <si>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</si>
  <si>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</si>
  <si>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</si>
  <si>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</si>
  <si>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</si>
  <si>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</si>
  <si>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</si>
  <si>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</si>
  <si>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</si>
  <si>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</si>
  <si>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</si>
  <si>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</si>
  <si>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</si>
  <si>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</si>
  <si>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</si>
  <si>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</si>
  <si>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</si>
  <si>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</si>
  <si>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</si>
  <si>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</si>
  <si>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</si>
  <si>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</si>
  <si>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</si>
  <si>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</si>
  <si>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</si>
  <si>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</si>
  <si>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</si>
  <si>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</si>
  <si>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</si>
  <si>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</si>
  <si>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</si>
  <si>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</si>
  <si>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</si>
  <si>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</si>
  <si>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</si>
  <si>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</si>
  <si>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</si>
  <si>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</si>
  <si>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</si>
  <si>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</si>
  <si>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</si>
  <si>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</si>
  <si>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</si>
  <si>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</si>
  <si>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</si>
  <si>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</si>
  <si>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</si>
  <si>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</si>
  <si>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</si>
  <si>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</si>
  <si>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</si>
  <si>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</si>
  <si>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</si>
  <si>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</si>
  <si>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</si>
  <si>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</si>
  <si>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</si>
  <si>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</si>
  <si>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</si>
  <si>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</si>
  <si>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</si>
  <si>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</si>
  <si>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</si>
  <si>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</si>
  <si>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</si>
  <si>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</si>
  <si>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</si>
  <si>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</si>
  <si>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</si>
  <si>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</si>
  <si>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</si>
  <si>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</si>
  <si>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</si>
  <si>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</si>
  <si>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</si>
  <si>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</si>
  <si>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</si>
  <si>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</si>
  <si>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</si>
  <si>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</si>
  <si>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</si>
  <si>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</si>
  <si>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</si>
  <si>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</si>
  <si>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</si>
  <si>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</si>
  <si>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</si>
  <si>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</si>
  <si>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</si>
  <si>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</si>
  <si>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</si>
  <si>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</si>
  <si>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</si>
  <si>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</si>
  <si>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</si>
  <si>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</si>
  <si>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</si>
  <si>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</si>
  <si>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</si>
  <si>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</si>
  <si>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</si>
  <si>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</si>
  <si>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</si>
  <si>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</si>
  <si>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</si>
  <si>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</si>
  <si>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</si>
  <si>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</si>
  <si>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</si>
  <si>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</si>
  <si>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</si>
  <si>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</si>
  <si>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</si>
  <si>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</si>
  <si>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</si>
  <si>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</si>
  <si>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</si>
  <si>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</si>
  <si>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</si>
  <si>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</si>
  <si>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</si>
  <si>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</si>
  <si>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</si>
  <si>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</si>
  <si>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</si>
  <si>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</si>
  <si>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</si>
  <si>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</si>
  <si>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</si>
  <si>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</si>
  <si>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</si>
  <si>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</si>
  <si>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</si>
  <si>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</si>
  <si>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</si>
  <si>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</si>
  <si>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</si>
  <si>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</si>
  <si>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</si>
  <si>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</si>
  <si>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</si>
  <si>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</si>
  <si>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</si>
  <si>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</si>
  <si>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</si>
  <si>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</si>
  <si>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</si>
  <si>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</si>
  <si>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</si>
  <si>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</si>
  <si>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</si>
  <si>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</si>
  <si>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</si>
  <si>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</si>
  <si>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</si>
  <si>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</si>
  <si>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</si>
  <si>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</si>
  <si>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</si>
  <si>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</si>
  <si>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</si>
  <si>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</si>
  <si>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</si>
  <si>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</si>
  <si>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</si>
  <si>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</si>
  <si>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</si>
  <si>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</si>
  <si>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</si>
  <si>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</si>
  <si>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</si>
  <si>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</si>
  <si>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</si>
  <si>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</si>
  <si>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</si>
  <si>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</si>
  <si>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</si>
  <si>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</si>
  <si>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</si>
  <si>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</si>
  <si>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</si>
  <si>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</si>
  <si>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</si>
  <si>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</si>
  <si>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</si>
  <si>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</si>
  <si>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</si>
  <si>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</si>
  <si>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</si>
  <si>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</si>
  <si>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</si>
  <si>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</si>
  <si>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</si>
  <si>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</si>
  <si>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</si>
  <si>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</si>
  <si>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</si>
  <si>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</si>
  <si>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</si>
  <si>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</si>
  <si>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</si>
  <si>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</si>
  <si>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</si>
  <si>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</si>
  <si>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</si>
  <si>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</si>
  <si>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</si>
  <si>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</si>
  <si>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</si>
  <si>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</si>
  <si>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</si>
  <si>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</si>
  <si>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</si>
  <si>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</si>
  <si>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</si>
  <si>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</si>
  <si>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</si>
  <si>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</si>
  <si>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</si>
  <si>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</si>
  <si>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</si>
  <si>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</si>
  <si>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</si>
  <si>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</si>
  <si>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</si>
  <si>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</si>
  <si>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</si>
  <si>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</si>
  <si>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</si>
  <si>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</si>
  <si>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</si>
  <si>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</si>
  <si>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</si>
  <si>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</si>
  <si>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</si>
  <si>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</si>
  <si>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</si>
  <si>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</si>
  <si>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</si>
  <si>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</si>
  <si>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</si>
  <si>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</si>
  <si>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</si>
  <si>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</si>
  <si>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</si>
  <si>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</si>
  <si>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</si>
  <si>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</si>
  <si>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</si>
  <si>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</si>
  <si>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</si>
  <si>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</si>
  <si>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</si>
  <si>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</si>
  <si>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</si>
  <si>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</si>
  <si>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</si>
  <si>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</si>
  <si>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</si>
  <si>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</si>
  <si>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</si>
  <si>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</si>
  <si>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</si>
  <si>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</si>
  <si>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</si>
  <si>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</si>
  <si>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</si>
  <si>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</si>
  <si>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</si>
  <si>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</si>
  <si>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</si>
  <si>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</si>
  <si>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</si>
  <si>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</si>
  <si>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</si>
  <si>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</si>
  <si>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</si>
  <si>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</si>
  <si>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</si>
  <si>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</si>
  <si>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</si>
  <si>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</si>
  <si>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</si>
  <si>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</si>
  <si>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</si>
  <si>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</si>
  <si>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</si>
  <si>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</si>
  <si>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</si>
  <si>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</si>
  <si>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</si>
  <si>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</si>
  <si>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</si>
  <si>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</si>
  <si>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</si>
  <si>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</si>
  <si>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</si>
  <si>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</si>
  <si>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</si>
  <si>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</si>
  <si>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</si>
  <si>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</si>
  <si>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</si>
  <si>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</si>
  <si>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</si>
  <si>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</si>
  <si>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</si>
  <si>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</si>
  <si>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</si>
  <si>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</si>
  <si>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</si>
  <si>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</si>
  <si>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</si>
  <si>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</si>
  <si>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</si>
  <si>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</si>
  <si>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</si>
  <si>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</si>
  <si>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</si>
  <si>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</si>
  <si>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</si>
  <si>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</si>
  <si>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</si>
  <si>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</si>
  <si>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</si>
  <si>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</si>
  <si>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</si>
  <si>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</si>
  <si>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</si>
  <si>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</si>
  <si>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</si>
  <si>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</si>
  <si>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</si>
  <si>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</si>
  <si>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</si>
  <si>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</si>
  <si>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</si>
  <si>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</si>
  <si>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</si>
  <si>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</si>
  <si>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</si>
  <si>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</si>
  <si>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</si>
  <si>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</si>
  <si>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</si>
  <si>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</si>
  <si>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</si>
  <si>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</si>
  <si>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</si>
  <si>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</si>
  <si>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</si>
  <si>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</si>
  <si>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</si>
  <si>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</si>
  <si>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</si>
  <si>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</si>
  <si>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</si>
  <si>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</si>
  <si>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</si>
  <si>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</si>
  <si>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</si>
  <si>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</si>
  <si>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</si>
  <si>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</si>
  <si>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</si>
  <si>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</si>
  <si>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</si>
  <si>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</si>
  <si>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</si>
  <si>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</si>
  <si>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</si>
  <si>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</si>
  <si>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</si>
  <si>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</si>
  <si>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</si>
  <si>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</si>
  <si>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</si>
  <si>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</si>
  <si>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</si>
  <si>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</si>
  <si>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</si>
  <si>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</si>
  <si>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</si>
  <si>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</si>
  <si>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</si>
  <si>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</si>
  <si>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</si>
  <si>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</si>
  <si>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</si>
  <si>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</si>
  <si>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</si>
  <si>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</si>
  <si>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</si>
  <si>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</si>
  <si>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</si>
  <si>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</si>
  <si>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</si>
  <si>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</si>
  <si>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</si>
  <si>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</si>
  <si>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</si>
  <si>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</si>
  <si>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</si>
  <si>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</si>
  <si>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</si>
  <si>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</si>
  <si>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</si>
  <si>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</si>
  <si>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</si>
  <si>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</si>
  <si>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</si>
  <si>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</si>
  <si>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</si>
  <si>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</si>
  <si>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</si>
  <si>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</si>
  <si>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</si>
  <si>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</si>
  <si>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</si>
  <si>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</si>
  <si>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</si>
  <si>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</si>
  <si>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</si>
  <si>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</si>
  <si>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</si>
  <si>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</si>
  <si>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</si>
  <si>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</si>
  <si>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</si>
  <si>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</si>
  <si>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</si>
  <si>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</si>
  <si>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</si>
  <si>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</si>
  <si>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</si>
  <si>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</si>
  <si>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</si>
  <si>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</si>
  <si>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</si>
  <si>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</si>
  <si>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</si>
  <si>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</si>
  <si>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</si>
  <si>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</si>
  <si>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</si>
  <si>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</si>
  <si>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</si>
  <si>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</si>
  <si>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</si>
  <si>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</si>
  <si>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</si>
  <si>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</si>
  <si>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</si>
  <si>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</si>
  <si>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</si>
  <si>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</si>
  <si>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</si>
  <si>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</si>
  <si>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</si>
  <si>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</si>
  <si>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</si>
  <si>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</si>
  <si>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</si>
  <si>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</si>
  <si>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</si>
  <si>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</si>
  <si>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</si>
  <si>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</si>
  <si>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</si>
  <si>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</si>
  <si>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</si>
  <si>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</si>
  <si>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</si>
  <si>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</si>
  <si>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</si>
  <si>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</si>
  <si>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</si>
  <si>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</si>
  <si>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</si>
  <si>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</si>
  <si>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</si>
  <si>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</si>
  <si>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</si>
  <si>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</si>
  <si>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</si>
  <si>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</si>
  <si>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</si>
  <si>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</si>
  <si>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</si>
  <si>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</si>
  <si>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</si>
  <si>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</si>
  <si>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</si>
  <si>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</si>
  <si>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</si>
  <si>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</si>
  <si>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</si>
  <si>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</si>
  <si>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</si>
  <si>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</si>
  <si>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</si>
  <si>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</si>
  <si>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</si>
  <si>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</si>
  <si>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</si>
  <si>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</si>
  <si>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</si>
  <si>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</si>
  <si>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</si>
  <si>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</si>
  <si>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</si>
  <si>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</si>
  <si>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</si>
  <si>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</si>
  <si>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</si>
  <si>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</si>
  <si>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</si>
  <si>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</si>
  <si>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</si>
  <si>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</si>
  <si>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</si>
  <si>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</si>
  <si>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</si>
  <si>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</si>
  <si>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</si>
  <si>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</si>
  <si>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</si>
  <si>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</si>
  <si>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</si>
  <si>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</si>
  <si>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</si>
  <si>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</si>
  <si>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</si>
  <si>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</si>
  <si>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</si>
  <si>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</si>
  <si>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</si>
  <si>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</si>
  <si>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</si>
  <si>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</si>
  <si>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</si>
  <si>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</si>
  <si>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</si>
  <si>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</si>
  <si>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</si>
  <si>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</si>
  <si>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</si>
  <si>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</si>
  <si>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</si>
  <si>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</si>
  <si>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</si>
  <si>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</si>
  <si>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</si>
  <si>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</si>
  <si>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</si>
  <si>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</si>
  <si>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</si>
  <si>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</si>
  <si>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</si>
  <si>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</si>
  <si>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</si>
  <si>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</si>
  <si>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</si>
  <si>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</si>
  <si>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</si>
  <si>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</si>
  <si>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</si>
  <si>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</si>
  <si>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</si>
  <si>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</si>
  <si>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</si>
  <si>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</si>
  <si>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</si>
  <si>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</si>
  <si>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</si>
  <si>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</si>
  <si>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</si>
  <si>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</si>
  <si>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</si>
  <si>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</si>
  <si>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</si>
  <si>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</si>
  <si>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</si>
  <si>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</si>
  <si>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</si>
  <si>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</si>
  <si>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</si>
  <si>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</si>
  <si>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</si>
  <si>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</si>
  <si>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</si>
  <si>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</si>
  <si>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</si>
  <si>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</si>
  <si>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</si>
  <si>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</si>
  <si>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</si>
  <si>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</si>
  <si>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</si>
  <si>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</si>
  <si>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</si>
  <si>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</si>
  <si>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</si>
  <si>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</si>
  <si>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</si>
  <si>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</si>
  <si>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</si>
  <si>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</si>
  <si>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</si>
  <si>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</si>
  <si>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</si>
  <si>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</si>
  <si>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</si>
  <si>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</si>
  <si>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</si>
  <si>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</si>
  <si>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</si>
  <si>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</si>
  <si>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</si>
  <si>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</si>
  <si>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</si>
  <si>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</si>
  <si>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</si>
  <si>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</si>
  <si>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</si>
  <si>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</si>
  <si>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</si>
  <si>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</si>
  <si>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</si>
  <si>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</si>
  <si>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</si>
  <si>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</si>
  <si>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</si>
  <si>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</si>
  <si>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</si>
  <si>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</si>
  <si>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</si>
  <si>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</si>
  <si>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</si>
  <si>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</si>
  <si>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</si>
  <si>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</si>
  <si>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</si>
  <si>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</si>
  <si>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</si>
  <si>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</si>
  <si>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</si>
  <si>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</si>
  <si>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</si>
  <si>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</si>
  <si>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</si>
  <si>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</si>
  <si>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</si>
  <si>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</si>
  <si>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</si>
  <si>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</si>
  <si>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</si>
  <si>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</si>
  <si>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</si>
  <si>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</si>
  <si>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</si>
  <si>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</si>
  <si>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</si>
  <si>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</si>
  <si>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</si>
  <si>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</si>
  <si>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</si>
  <si>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</si>
  <si>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</si>
  <si>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</si>
  <si>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</si>
  <si>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</si>
  <si>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</si>
  <si>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</si>
  <si>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</si>
  <si>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</si>
  <si>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</si>
  <si>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</si>
  <si>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</si>
  <si>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</si>
  <si>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</si>
  <si>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</si>
  <si>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</si>
  <si>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</si>
  <si>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</si>
  <si>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</si>
  <si>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</si>
  <si>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</si>
  <si>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</si>
  <si>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</si>
  <si>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</si>
  <si>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</si>
  <si>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</si>
  <si>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</si>
  <si>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</si>
  <si>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</si>
  <si>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</si>
  <si>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</si>
  <si>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</si>
  <si>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</si>
  <si>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</si>
  <si>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</si>
  <si>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</si>
  <si>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</si>
  <si>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</si>
  <si>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</si>
  <si>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</si>
  <si>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</si>
  <si>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</si>
  <si>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</si>
  <si>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</si>
  <si>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</si>
  <si>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</si>
  <si>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</si>
  <si>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</si>
  <si>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</si>
  <si>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</si>
  <si>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</si>
  <si>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</si>
  <si>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</si>
  <si>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</si>
  <si>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</si>
  <si>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</si>
  <si>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</si>
  <si>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</si>
  <si>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</si>
  <si>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</si>
  <si>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</si>
  <si>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</si>
  <si>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</si>
  <si>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</si>
  <si>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</si>
  <si>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</si>
  <si>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</si>
  <si>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</si>
  <si>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</si>
  <si>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</si>
  <si>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</si>
  <si>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</si>
  <si>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</si>
  <si>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</si>
  <si>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</si>
  <si>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</si>
  <si>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</si>
  <si>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</si>
  <si>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</si>
  <si>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</si>
  <si>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</si>
  <si>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</si>
  <si>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</si>
  <si>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</si>
  <si>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</si>
  <si>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</si>
  <si>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</si>
  <si>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</si>
  <si>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</si>
  <si>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</si>
  <si>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</si>
  <si>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</si>
  <si>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</si>
  <si>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</si>
  <si>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</si>
  <si>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</si>
  <si>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</si>
  <si>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</si>
  <si>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</si>
  <si>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</si>
  <si>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</si>
  <si>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</si>
  <si>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</si>
  <si>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</si>
  <si>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</si>
  <si>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</si>
  <si>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</si>
  <si>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</si>
  <si>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</si>
  <si>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</si>
  <si>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</si>
  <si>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</si>
  <si>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</si>
  <si>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</si>
  <si>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</si>
  <si>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</si>
  <si>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</si>
  <si>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</si>
  <si>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</si>
  <si>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</si>
  <si>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</si>
  <si>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</si>
  <si>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</si>
  <si>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</si>
  <si>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</si>
  <si>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</si>
  <si>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</si>
  <si>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</si>
  <si>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</si>
  <si>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</si>
  <si>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</si>
  <si>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</si>
  <si>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</si>
  <si>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</si>
  <si>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</si>
  <si>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</si>
  <si>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</si>
  <si>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</si>
  <si>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</si>
  <si>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</si>
  <si>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</si>
  <si>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</si>
  <si>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</si>
  <si>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</si>
  <si>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</si>
  <si>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</si>
  <si>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</si>
  <si>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</si>
  <si>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</si>
  <si>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</si>
  <si>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</si>
  <si>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</si>
  <si>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</si>
  <si>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</si>
  <si>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</si>
  <si>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</si>
  <si>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</si>
  <si>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</si>
  <si>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</si>
  <si>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</si>
  <si>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</si>
  <si>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</si>
  <si>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</si>
  <si>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</si>
  <si>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</si>
  <si>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</si>
  <si>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</si>
  <si>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</si>
  <si>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</si>
  <si>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</si>
  <si>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</si>
  <si>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</si>
  <si>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</si>
  <si>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</si>
  <si>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</si>
  <si>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</si>
  <si>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</si>
  <si>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</si>
  <si>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</si>
  <si>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</si>
  <si>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</si>
  <si>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</si>
  <si>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</si>
  <si>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</si>
  <si>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</si>
  <si>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</si>
  <si>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</si>
  <si>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</si>
  <si>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</si>
  <si>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</si>
  <si>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</si>
  <si>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</si>
  <si>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</si>
  <si>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</si>
  <si>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</si>
  <si>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</si>
  <si>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</si>
  <si>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</si>
  <si>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</si>
  <si>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</si>
  <si>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</si>
  <si>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</si>
  <si>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</si>
  <si>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</si>
  <si>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</si>
  <si>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</si>
  <si>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</si>
  <si>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</si>
  <si>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</si>
  <si>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</si>
  <si>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</si>
  <si>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</si>
  <si>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</si>
  <si>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</si>
  <si>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</si>
  <si>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</si>
  <si>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</si>
  <si>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</si>
  <si>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</si>
  <si>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</si>
  <si>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</si>
  <si>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</si>
  <si>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</si>
  <si>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</si>
  <si>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</si>
  <si>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</si>
  <si>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</si>
  <si>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</si>
  <si>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</si>
  <si>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</si>
  <si>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</si>
  <si>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</si>
  <si>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</si>
  <si>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</si>
  <si>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</si>
  <si>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</si>
  <si>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</si>
  <si>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</si>
  <si>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</si>
  <si>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</si>
  <si>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</si>
  <si>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</si>
  <si>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</si>
  <si>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</si>
  <si>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</si>
  <si>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</si>
  <si>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</si>
  <si>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</si>
  <si>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</si>
  <si>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</si>
  <si>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</si>
  <si>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</si>
  <si>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</si>
  <si>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</si>
  <si>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</si>
  <si>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</si>
  <si>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</si>
  <si>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</si>
  <si>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</si>
  <si>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</si>
  <si>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</si>
  <si>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</si>
  <si>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</si>
  <si>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</si>
  <si>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</si>
  <si>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</si>
  <si>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</si>
  <si>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</si>
  <si>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</si>
  <si>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</si>
  <si>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</si>
  <si>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</si>
  <si>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</si>
  <si>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</si>
  <si>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</si>
  <si>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</si>
  <si>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</si>
  <si>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</si>
  <si>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</si>
  <si>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</si>
  <si>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</si>
  <si>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</si>
  <si>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</si>
  <si>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</si>
  <si>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</si>
  <si>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</si>
  <si>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</si>
  <si>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</si>
  <si>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</si>
  <si>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</si>
  <si>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</si>
  <si>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</si>
  <si>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</si>
  <si>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</si>
  <si>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</si>
  <si>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</si>
  <si>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</si>
  <si>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</si>
  <si>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</si>
  <si>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</si>
  <si>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</si>
  <si>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</si>
  <si>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</si>
  <si>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</si>
  <si>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</si>
  <si>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</si>
  <si>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</si>
  <si>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</si>
  <si>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</si>
  <si>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</si>
  <si>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</si>
  <si>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</si>
  <si>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</si>
  <si>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</si>
  <si>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</si>
  <si>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</si>
  <si>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</si>
  <si>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</si>
  <si>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</si>
  <si>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</si>
  <si>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</si>
  <si>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</si>
  <si>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</si>
  <si>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</si>
  <si>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</si>
  <si>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</si>
  <si>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</si>
  <si>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</si>
  <si>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</si>
  <si>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</si>
  <si>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</si>
  <si>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</si>
  <si>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</si>
  <si>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</si>
  <si>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</si>
  <si>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</si>
  <si>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</si>
  <si>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</si>
  <si>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</si>
  <si>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</si>
  <si>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</si>
  <si>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</si>
  <si>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</si>
  <si>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</si>
  <si>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</si>
  <si>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</si>
  <si>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</si>
  <si>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</si>
  <si>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</si>
  <si>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</si>
  <si>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</si>
  <si>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</si>
  <si>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</si>
  <si>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</si>
  <si>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</si>
  <si>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</si>
  <si>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</si>
  <si>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</si>
  <si>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</si>
  <si>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</si>
  <si>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</si>
  <si>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</si>
  <si>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</si>
  <si>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</si>
  <si>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</si>
  <si>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</si>
  <si>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</si>
  <si>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</si>
  <si>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</si>
  <si>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</si>
  <si>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</si>
  <si>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</si>
  <si>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</si>
  <si>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</si>
  <si>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</si>
  <si>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</si>
  <si>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</si>
  <si>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</si>
  <si>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</si>
  <si>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</si>
  <si>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</si>
  <si>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</si>
  <si>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</si>
  <si>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</si>
  <si>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</si>
  <si>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</si>
  <si>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</si>
  <si>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</si>
  <si>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</si>
  <si>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</si>
  <si>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</si>
  <si>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</si>
  <si>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</si>
  <si>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</si>
  <si>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</si>
  <si>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</si>
  <si>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</si>
  <si>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</si>
  <si>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</si>
  <si>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</si>
  <si>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</si>
  <si>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</si>
  <si>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</si>
  <si>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</si>
  <si>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</si>
  <si>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</si>
  <si>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</si>
  <si>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</si>
  <si>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</si>
  <si>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</si>
  <si>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</si>
  <si>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</si>
  <si>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</si>
  <si>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</si>
  <si>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</si>
  <si>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</si>
  <si>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</si>
  <si>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</si>
  <si>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</si>
  <si>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</si>
  <si>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</si>
  <si>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</si>
  <si>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</si>
  <si>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</si>
  <si>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</si>
  <si>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</si>
  <si>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</si>
  <si>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</si>
  <si>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</si>
  <si>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</si>
  <si>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</si>
  <si>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</si>
  <si>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</si>
  <si>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</si>
  <si>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</si>
  <si>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</si>
  <si>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</si>
  <si>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</si>
  <si>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</si>
  <si>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</si>
  <si>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</si>
  <si>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</si>
  <si>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</si>
  <si>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</si>
  <si>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</si>
  <si>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</si>
  <si>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</si>
  <si>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</si>
  <si>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</si>
  <si>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</si>
  <si>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</si>
  <si>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</si>
  <si>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</si>
  <si>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</si>
  <si>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</si>
  <si>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</si>
  <si>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</si>
  <si>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</si>
  <si>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</si>
  <si>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</si>
  <si>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</si>
  <si>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</si>
  <si>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</si>
  <si>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</si>
  <si>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</si>
  <si>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</si>
  <si>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</si>
  <si>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</si>
  <si>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</si>
  <si>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</si>
  <si>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</si>
  <si>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</si>
  <si>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</si>
  <si>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</si>
  <si>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</si>
  <si>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</si>
  <si>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</si>
  <si>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</si>
  <si>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</si>
  <si>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</si>
  <si>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</si>
  <si>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</si>
  <si>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</si>
  <si>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</si>
  <si>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</si>
  <si>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</si>
  <si>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</si>
  <si>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</si>
  <si>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</si>
  <si>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</si>
  <si>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</si>
  <si>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</si>
  <si>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</si>
  <si>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</si>
  <si>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</si>
  <si>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</si>
  <si>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</si>
  <si>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</si>
  <si>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</si>
  <si>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</si>
  <si>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</si>
  <si>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</si>
  <si>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</si>
  <si>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</si>
  <si>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</si>
  <si>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</si>
  <si>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</si>
  <si>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</si>
  <si>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</si>
  <si>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</si>
  <si>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</si>
  <si>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</si>
  <si>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</si>
  <si>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</si>
  <si>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</si>
  <si>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</si>
  <si>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</si>
  <si>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</si>
  <si>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</si>
  <si>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</si>
  <si>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</si>
  <si>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</si>
  <si>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</si>
  <si>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</si>
  <si>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</si>
  <si>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</si>
  <si>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</si>
  <si>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</si>
  <si>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</si>
  <si>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</si>
  <si>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</si>
  <si>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</si>
  <si>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</si>
  <si>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</si>
  <si>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</si>
  <si>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</si>
  <si>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</si>
  <si>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</si>
  <si>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</si>
  <si>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</si>
  <si>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</si>
  <si>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</si>
  <si>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</si>
  <si>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</si>
  <si>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</si>
  <si>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</si>
  <si>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</si>
  <si>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</si>
  <si>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</si>
  <si>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</si>
  <si>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</si>
  <si>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</si>
  <si>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</si>
  <si>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</si>
  <si>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</si>
  <si>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</si>
  <si>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</si>
  <si>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</si>
  <si>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</si>
  <si>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</si>
  <si>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</si>
  <si>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</si>
  <si>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</si>
  <si>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</si>
  <si>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</si>
  <si>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</si>
  <si>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</si>
  <si>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</si>
  <si>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</si>
  <si>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</si>
  <si>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</si>
  <si>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</si>
  <si>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</si>
  <si>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</si>
  <si>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</si>
  <si>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</si>
  <si>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</si>
  <si>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</si>
  <si>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</si>
  <si>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</si>
  <si>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</si>
  <si>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</si>
  <si>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</si>
  <si>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</si>
  <si>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</si>
  <si>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</si>
  <si>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</si>
  <si>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</si>
  <si>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</si>
  <si>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</si>
  <si>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</si>
  <si>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</si>
  <si>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</si>
  <si>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</si>
  <si>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</si>
  <si>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</si>
  <si>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</si>
  <si>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</si>
  <si>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</si>
  <si>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</si>
  <si>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</si>
  <si>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</si>
  <si>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</si>
  <si>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</si>
  <si>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</si>
  <si>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</si>
  <si>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</si>
  <si>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</si>
  <si>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</si>
  <si>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</si>
  <si>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</si>
  <si>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</si>
  <si>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</si>
  <si>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</si>
  <si>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</si>
  <si>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</si>
  <si>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</si>
  <si>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</si>
  <si>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</si>
  <si>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</si>
  <si>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</si>
  <si>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</si>
  <si>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</si>
  <si>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</si>
  <si>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</si>
  <si>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</si>
  <si>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</si>
  <si>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</si>
  <si>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</si>
  <si>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</si>
  <si>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</si>
  <si>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</si>
  <si>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</si>
  <si>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</si>
  <si>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</si>
  <si>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</si>
  <si>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</si>
  <si>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</si>
  <si>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</si>
  <si>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</si>
  <si>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</si>
  <si>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</si>
  <si>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</si>
  <si>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</si>
  <si>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</si>
  <si>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</si>
  <si>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</si>
  <si>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</si>
  <si>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</si>
  <si>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</si>
  <si>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</si>
  <si>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</si>
  <si>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</si>
  <si>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</si>
  <si>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</si>
  <si>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</si>
  <si>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</si>
  <si>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</si>
  <si>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</si>
  <si>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</si>
  <si>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</si>
  <si>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</si>
  <si>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</si>
  <si>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</si>
  <si>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</si>
  <si>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</si>
  <si>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</si>
  <si>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</si>
  <si>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</si>
  <si>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</si>
  <si>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</si>
  <si>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</si>
  <si>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</si>
  <si>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</si>
  <si>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</si>
  <si>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</si>
  <si>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</si>
  <si>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</si>
  <si>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</si>
  <si>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</si>
  <si>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</si>
  <si>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</si>
  <si>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</si>
  <si>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</si>
  <si>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</si>
  <si>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</si>
  <si>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</si>
  <si>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</si>
  <si>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</si>
  <si>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</si>
  <si>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</si>
  <si>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</si>
  <si>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</si>
  <si>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</si>
  <si>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</si>
  <si>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</si>
  <si>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</si>
  <si>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</si>
  <si>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</si>
  <si>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</si>
  <si>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</si>
  <si>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</si>
  <si>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</si>
  <si>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</si>
  <si>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</si>
  <si>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</si>
  <si>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</si>
  <si>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</si>
  <si>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</si>
  <si>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</si>
  <si>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</si>
  <si>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</si>
  <si>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</si>
  <si>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</si>
  <si>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</si>
  <si>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</si>
  <si>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</si>
  <si>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</si>
  <si>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</si>
  <si>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</si>
  <si>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</si>
  <si>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</si>
  <si>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</si>
  <si>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</si>
  <si>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</si>
  <si>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</si>
  <si>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</si>
  <si>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</si>
  <si>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</si>
  <si>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</si>
  <si>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</si>
  <si>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</si>
  <si>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</si>
  <si>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</si>
  <si>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</si>
  <si>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</si>
  <si>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</si>
  <si>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</si>
  <si>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</si>
  <si>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</si>
  <si>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</si>
  <si>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</si>
  <si>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</si>
  <si>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</si>
  <si>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</si>
  <si>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</si>
  <si>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</si>
  <si>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</si>
  <si>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</si>
  <si>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</si>
  <si>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</si>
  <si>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</si>
  <si>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</si>
  <si>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</si>
  <si>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</si>
  <si>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</si>
  <si>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</si>
  <si>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</si>
  <si>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</si>
  <si>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</si>
  <si>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</si>
  <si>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</si>
  <si>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</si>
  <si>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</si>
  <si>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</si>
  <si>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</si>
  <si>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</si>
  <si>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</si>
  <si>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</si>
  <si>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</si>
  <si>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</si>
  <si>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</si>
  <si>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</si>
  <si>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</si>
  <si>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</si>
  <si>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</si>
  <si>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</si>
  <si>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</si>
  <si>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</si>
  <si>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</si>
  <si>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</si>
  <si>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</si>
  <si>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</si>
  <si>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</si>
  <si>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</si>
  <si>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</si>
  <si>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</si>
  <si>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</si>
  <si>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</si>
  <si>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</si>
  <si>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</si>
  <si>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</si>
  <si>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</si>
  <si>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</si>
  <si>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</si>
  <si>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</si>
  <si>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</si>
  <si>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</si>
  <si>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</si>
  <si>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</si>
  <si>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</si>
  <si>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</si>
  <si>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</si>
  <si>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</si>
  <si>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</si>
  <si>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</si>
  <si>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</si>
  <si>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</si>
  <si>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</si>
  <si>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</si>
  <si>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</si>
  <si>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</si>
  <si>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</si>
  <si>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</si>
  <si>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</si>
  <si>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</si>
  <si>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</si>
  <si>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</si>
  <si>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</si>
  <si>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</si>
  <si>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</si>
  <si>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</si>
  <si>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</si>
  <si>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</si>
  <si>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</si>
  <si>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</si>
  <si>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</si>
  <si>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</si>
  <si>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</si>
  <si>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</si>
  <si>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</si>
  <si>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</si>
  <si>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</si>
  <si>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</si>
  <si>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</si>
  <si>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</si>
  <si>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</si>
  <si>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</si>
  <si>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</si>
  <si>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</si>
  <si>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</si>
  <si>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</si>
  <si>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</si>
  <si>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</si>
  <si>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</si>
  <si>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</si>
  <si>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</si>
  <si>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</si>
  <si>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</si>
  <si>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</si>
  <si>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</si>
  <si>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</si>
  <si>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</si>
  <si>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</si>
  <si>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</si>
  <si>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</si>
  <si>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</si>
  <si>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</si>
  <si>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</si>
  <si>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</si>
  <si>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</si>
  <si>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</si>
  <si>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</si>
  <si>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</si>
  <si>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</si>
  <si>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</si>
  <si>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</si>
  <si>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</si>
  <si>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</si>
  <si>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</si>
  <si>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</si>
  <si>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</si>
  <si>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</si>
  <si>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</si>
  <si>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</si>
  <si>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</si>
  <si>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</si>
  <si>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</si>
  <si>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</si>
  <si>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</si>
  <si>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</si>
  <si>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</si>
  <si>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</si>
  <si>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</si>
  <si>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</si>
  <si>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</si>
  <si>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</si>
  <si>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</si>
  <si>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</si>
  <si>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</si>
  <si>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</si>
  <si>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</si>
  <si>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</si>
  <si>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</si>
  <si>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</si>
  <si>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</si>
  <si>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</si>
  <si>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</si>
  <si>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</si>
  <si>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</si>
  <si>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</si>
  <si>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</si>
  <si>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</si>
  <si>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</si>
  <si>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</si>
  <si>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</si>
  <si>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</si>
  <si>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</si>
  <si>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</si>
  <si>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</si>
  <si>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</si>
  <si>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</si>
  <si>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</si>
  <si>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</si>
  <si>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</si>
  <si>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</si>
  <si>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</si>
  <si>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</si>
  <si>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</si>
  <si>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</si>
  <si>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</si>
  <si>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</si>
  <si>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</si>
  <si>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</si>
  <si>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</si>
  <si>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</si>
  <si>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</si>
  <si>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</si>
  <si>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</si>
  <si>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</si>
  <si>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</si>
  <si>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</si>
  <si>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</si>
  <si>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</si>
  <si>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</si>
  <si>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</si>
  <si>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</si>
  <si>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</si>
  <si>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</si>
  <si>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</si>
  <si>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</si>
  <si>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</si>
  <si>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</si>
  <si>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</si>
  <si>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</si>
  <si>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</si>
  <si>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</si>
  <si>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</si>
  <si>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</si>
  <si>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</si>
  <si>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</si>
  <si>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</si>
  <si>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</si>
  <si>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</si>
  <si>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</si>
  <si>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</si>
  <si>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</si>
  <si>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</si>
  <si>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</si>
  <si>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</si>
  <si>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</si>
  <si>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</si>
  <si>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</si>
  <si>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</si>
  <si>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</si>
  <si>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</si>
  <si>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</si>
  <si>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</si>
  <si>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</si>
  <si>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</si>
  <si>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</si>
  <si>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</si>
  <si>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</si>
  <si>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</si>
  <si>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</si>
  <si>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</si>
  <si>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</si>
  <si>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</si>
  <si>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</si>
  <si>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</si>
  <si>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</si>
  <si>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</si>
  <si>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</si>
  <si>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</si>
  <si>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</si>
  <si>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</si>
  <si>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</si>
  <si>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</si>
  <si>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</si>
  <si>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</si>
  <si>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</si>
  <si>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</si>
  <si>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</si>
  <si>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</si>
  <si>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</si>
  <si>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</si>
  <si>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</si>
  <si>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</si>
  <si>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</si>
  <si>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</si>
  <si>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</si>
  <si>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</si>
  <si>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</si>
  <si>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</si>
  <si>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</si>
  <si>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</si>
  <si>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</si>
  <si>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</si>
  <si>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</si>
  <si>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</si>
  <si>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</si>
  <si>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</si>
  <si>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</si>
  <si>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</si>
  <si>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</si>
  <si>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</si>
  <si>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</si>
  <si>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</si>
  <si>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</si>
  <si>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</si>
  <si>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</si>
  <si>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</si>
  <si>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</si>
  <si>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</si>
  <si>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</si>
  <si>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</si>
  <si>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</si>
  <si>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</si>
  <si>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</si>
  <si>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</si>
  <si>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</si>
  <si>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</si>
  <si>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</si>
  <si>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</si>
  <si>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</si>
  <si>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</si>
  <si>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</si>
  <si>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</si>
  <si>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</si>
  <si>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</si>
  <si>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</si>
  <si>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</si>
  <si>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</si>
  <si>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</si>
  <si>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</si>
  <si>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</si>
  <si>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</si>
  <si>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</si>
  <si>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</si>
  <si>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</si>
  <si>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</si>
  <si>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</si>
  <si>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</si>
  <si>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</si>
  <si>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</si>
  <si>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</si>
  <si>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</si>
  <si>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</si>
  <si>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</si>
  <si>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</si>
  <si>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</si>
  <si>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</si>
  <si>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</si>
  <si>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</si>
  <si>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</si>
  <si>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</si>
  <si>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</si>
  <si>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</si>
  <si>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</si>
  <si>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</si>
  <si>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</si>
  <si>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</si>
  <si>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</si>
  <si>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</si>
  <si>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</si>
  <si>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</si>
  <si>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</si>
  <si>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</si>
  <si>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</si>
  <si>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</si>
  <si>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</si>
  <si>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</si>
  <si>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</si>
  <si>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</si>
  <si>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</si>
  <si>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</si>
  <si>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</si>
  <si>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</si>
  <si>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</si>
  <si>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</si>
  <si>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</si>
  <si>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</si>
  <si>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</si>
  <si>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</si>
  <si>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</si>
  <si>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</si>
  <si>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</si>
  <si>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</si>
  <si>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</si>
  <si>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</si>
  <si>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</si>
  <si>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</si>
  <si>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</si>
  <si>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</si>
  <si>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</si>
  <si>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</si>
  <si>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</si>
  <si>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</si>
  <si>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</si>
  <si>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</si>
  <si>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</si>
  <si>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</si>
  <si>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</si>
  <si>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</si>
  <si>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</si>
  <si>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</si>
  <si>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</si>
  <si>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</si>
  <si>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</si>
  <si>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</si>
  <si>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</si>
  <si>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</si>
  <si>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</si>
  <si>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</si>
  <si>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</si>
  <si>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</si>
  <si>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</si>
  <si>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</si>
  <si>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</si>
  <si>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</si>
  <si>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</si>
  <si>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</si>
  <si>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</si>
  <si>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</si>
  <si>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</si>
  <si>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</si>
  <si>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</si>
  <si>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</si>
  <si>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</si>
  <si>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</si>
  <si>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</si>
  <si>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</si>
  <si>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</si>
  <si>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</si>
  <si>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</si>
  <si>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</si>
  <si>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</si>
  <si>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</si>
  <si>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</si>
  <si>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</si>
  <si>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</si>
  <si>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</si>
  <si>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</si>
  <si>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</si>
  <si>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</si>
  <si>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</si>
  <si>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</si>
  <si>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</si>
  <si>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</si>
  <si>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</si>
  <si>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</si>
  <si>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</si>
  <si>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</si>
  <si>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</si>
  <si>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</si>
  <si>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</si>
  <si>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</si>
  <si>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</si>
  <si>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</si>
  <si>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</si>
  <si>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</si>
  <si>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</si>
  <si>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</si>
  <si>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</si>
  <si>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</si>
  <si>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</si>
  <si>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</si>
  <si>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</si>
  <si>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</si>
  <si>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</si>
  <si>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</si>
  <si>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</si>
  <si>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</si>
  <si>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</si>
  <si>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</si>
  <si>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</si>
  <si>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</si>
  <si>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</si>
  <si>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</si>
  <si>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</si>
  <si>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</si>
  <si>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</si>
  <si>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</si>
  <si>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</si>
  <si>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</si>
  <si>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</si>
  <si>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</si>
  <si>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</si>
  <si>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</si>
  <si>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</si>
  <si>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</si>
  <si>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</si>
  <si>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</si>
  <si>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</si>
  <si>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</si>
  <si>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</si>
  <si>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</si>
  <si>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</si>
  <si>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</si>
  <si>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</si>
  <si>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</si>
  <si>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</si>
  <si>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</si>
  <si>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</si>
  <si>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</si>
  <si>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</si>
  <si>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</si>
  <si>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</si>
  <si>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</si>
  <si>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</si>
  <si>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</si>
  <si>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</si>
  <si>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</si>
  <si>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</si>
  <si>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</si>
  <si>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</si>
  <si>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</si>
  <si>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</si>
  <si>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</si>
  <si>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</si>
  <si>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</si>
  <si>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</si>
  <si>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</si>
  <si>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</si>
  <si>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</si>
  <si>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</si>
  <si>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</si>
  <si>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</si>
  <si>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</si>
  <si>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</si>
  <si>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</si>
  <si>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</si>
  <si>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</si>
  <si>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</si>
  <si>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</si>
  <si>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</si>
  <si>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</si>
  <si>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</si>
  <si>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</si>
  <si>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</si>
  <si>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</si>
  <si>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</si>
  <si>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</si>
  <si>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</si>
  <si>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</si>
  <si>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</si>
  <si>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</si>
  <si>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</si>
  <si>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</si>
  <si>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</si>
  <si>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</si>
  <si>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</si>
  <si>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</si>
  <si>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</si>
  <si>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</si>
  <si>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</si>
  <si>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</si>
  <si>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</si>
  <si>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</si>
  <si>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</si>
  <si>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</si>
  <si>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</si>
  <si>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</si>
  <si>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</si>
  <si>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</si>
  <si>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</si>
  <si>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</si>
  <si>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</si>
  <si>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</si>
  <si>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</si>
  <si>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</si>
  <si>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</si>
  <si>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</si>
  <si>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</si>
  <si>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</si>
  <si>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</si>
  <si>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</si>
  <si>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</si>
  <si>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</si>
  <si>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</si>
  <si>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</si>
  <si>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</si>
  <si>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</si>
  <si>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</si>
  <si>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</si>
  <si>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</si>
  <si>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</si>
  <si>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</si>
  <si>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</si>
  <si>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</si>
  <si>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</si>
  <si>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</si>
  <si>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</si>
  <si>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</si>
  <si>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</si>
  <si>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</si>
  <si>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</si>
  <si>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</si>
  <si>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</si>
  <si>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</si>
  <si>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</si>
  <si>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</si>
  <si>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</si>
  <si>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</si>
  <si>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</si>
  <si>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</si>
  <si>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</si>
  <si>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</si>
  <si>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</si>
  <si>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</si>
  <si>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</si>
  <si>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</si>
  <si>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</si>
  <si>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</si>
  <si>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</si>
  <si>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</si>
  <si>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</si>
  <si>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</si>
  <si>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</si>
  <si>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</si>
  <si>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</si>
  <si>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</si>
  <si>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</si>
  <si>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</si>
  <si>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</si>
  <si>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</si>
  <si>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</si>
  <si>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</si>
  <si>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</si>
  <si>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</si>
  <si>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</si>
  <si>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</si>
  <si>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</si>
  <si>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</si>
  <si>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</si>
  <si>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</si>
  <si>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</si>
  <si>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</si>
  <si>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</si>
  <si>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</si>
  <si>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</si>
  <si>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</si>
  <si>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</si>
  <si>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</si>
  <si>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</si>
  <si>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</si>
  <si>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</si>
  <si>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</si>
  <si>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</si>
  <si>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</si>
  <si>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</si>
  <si>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</si>
  <si>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</si>
  <si>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</si>
  <si>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</si>
  <si>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</si>
  <si>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</si>
  <si>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</si>
  <si>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</si>
  <si>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</si>
  <si>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</si>
  <si>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</si>
  <si>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</si>
  <si>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</si>
  <si>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</si>
  <si>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</si>
  <si>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</si>
  <si>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</si>
  <si>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</si>
  <si>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</si>
  <si>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</si>
  <si>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</si>
  <si>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</si>
  <si>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</si>
  <si>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</si>
  <si>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</si>
  <si>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</si>
  <si>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</si>
  <si>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</si>
  <si>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</si>
  <si>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</si>
  <si>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</si>
  <si>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</si>
  <si>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</si>
  <si>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</si>
  <si>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</si>
  <si>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</si>
  <si>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</si>
  <si>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</si>
  <si>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</si>
  <si>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</si>
  <si>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</si>
  <si>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</si>
  <si>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</si>
  <si>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</si>
  <si>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</si>
  <si>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</si>
  <si>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</si>
  <si>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</si>
  <si>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</si>
  <si>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</si>
  <si>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</si>
  <si>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</si>
  <si>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</si>
  <si>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</si>
  <si>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</si>
  <si>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</si>
  <si>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</si>
  <si>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</si>
  <si>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</si>
  <si>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</si>
  <si>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</si>
  <si>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</si>
  <si>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</si>
  <si>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</si>
  <si>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</si>
  <si>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</si>
  <si>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</si>
  <si>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</si>
  <si>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</si>
  <si>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</si>
  <si>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</si>
  <si>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</si>
  <si>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</si>
  <si>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</si>
  <si>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</si>
  <si>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</si>
  <si>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</si>
  <si>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</si>
  <si>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</si>
  <si>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</si>
  <si>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</si>
  <si>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</si>
  <si>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</si>
  <si>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</si>
  <si>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</si>
  <si>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</si>
  <si>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</si>
  <si>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</si>
  <si>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</si>
  <si>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</si>
  <si>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</si>
  <si>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</si>
  <si>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</si>
  <si>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</si>
  <si>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</si>
  <si>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</si>
  <si>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</si>
  <si>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</si>
  <si>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</si>
  <si>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</si>
  <si>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</si>
  <si>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</si>
  <si>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</si>
  <si>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</si>
  <si>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</si>
  <si>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</si>
  <si>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</si>
  <si>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</si>
  <si>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</si>
  <si>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</si>
  <si>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</si>
  <si>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</si>
  <si>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</si>
  <si>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</si>
  <si>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</si>
  <si>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</si>
  <si>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</si>
  <si>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</si>
  <si>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</si>
  <si>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</si>
  <si>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</si>
  <si>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</si>
  <si>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</si>
  <si>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</si>
  <si>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</si>
  <si>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</si>
  <si>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</si>
  <si>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</si>
  <si>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</si>
  <si>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</si>
  <si>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</si>
  <si>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</si>
  <si>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</si>
  <si>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</si>
  <si>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</si>
  <si>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</si>
  <si>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</si>
  <si>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</si>
  <si>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</si>
  <si>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</si>
  <si>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</si>
  <si>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</si>
  <si>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</si>
  <si>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</si>
  <si>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</si>
  <si>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</si>
  <si>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</si>
  <si>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</si>
  <si>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</si>
  <si>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</si>
  <si>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</si>
  <si>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</si>
  <si>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</si>
  <si>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</si>
  <si>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</si>
  <si>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</si>
  <si>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</si>
  <si>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</si>
  <si>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</si>
  <si>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</si>
  <si>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</si>
  <si>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</si>
  <si>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</si>
  <si>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</si>
  <si>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</si>
  <si>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</si>
  <si>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</si>
  <si>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</si>
  <si>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</si>
  <si>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</si>
  <si>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</si>
  <si>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</si>
  <si>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</si>
  <si>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</si>
  <si>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</si>
  <si>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</si>
  <si>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</si>
  <si>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</si>
  <si>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</si>
  <si>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</si>
  <si>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</si>
  <si>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</si>
  <si>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</si>
  <si>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</si>
  <si>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</si>
  <si>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</si>
  <si>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</si>
  <si>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</si>
  <si>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</si>
  <si>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</si>
  <si>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</si>
  <si>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</si>
  <si>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</si>
  <si>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</si>
  <si>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</si>
  <si>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</si>
  <si>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</si>
  <si>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</si>
  <si>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</si>
  <si>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</si>
  <si>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</si>
  <si>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</si>
  <si>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</si>
  <si>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</si>
  <si>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</si>
  <si>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</si>
  <si>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</si>
  <si>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</si>
  <si>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</si>
  <si>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</si>
  <si>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</si>
  <si>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</si>
  <si>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</si>
  <si>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</si>
  <si>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</si>
  <si>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</si>
  <si>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</si>
  <si>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</si>
  <si>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</si>
  <si>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</si>
  <si>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</si>
  <si>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</si>
  <si>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</si>
  <si>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</si>
  <si>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</si>
  <si>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</si>
  <si>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</si>
  <si>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</si>
  <si>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</si>
  <si>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</si>
  <si>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</si>
  <si>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</si>
  <si>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</si>
  <si>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</si>
  <si>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</si>
  <si>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</si>
  <si>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</si>
  <si>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</si>
  <si>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</si>
  <si>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</si>
  <si>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</si>
  <si>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</si>
  <si>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</si>
  <si>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</si>
  <si>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</si>
  <si>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</si>
  <si>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</si>
  <si>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</si>
  <si>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</si>
  <si>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</si>
  <si>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</si>
  <si>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</si>
  <si>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</si>
  <si>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</si>
  <si>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</si>
  <si>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</si>
  <si>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</si>
  <si>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</si>
  <si>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</si>
  <si>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</si>
  <si>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</si>
  <si>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</si>
  <si>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</si>
  <si>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</si>
  <si>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</si>
  <si>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</si>
  <si>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</si>
  <si>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</si>
  <si>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</si>
  <si>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</si>
  <si>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</si>
  <si>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</si>
  <si>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</si>
  <si>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</si>
  <si>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</si>
  <si>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</si>
  <si>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</si>
  <si>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</si>
  <si>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</si>
  <si>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</si>
  <si>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</si>
  <si>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</si>
  <si>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</si>
  <si>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</si>
  <si>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</si>
  <si>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</si>
  <si>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</si>
  <si>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</si>
  <si>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</si>
  <si>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</si>
  <si>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</si>
  <si>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</si>
  <si>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</si>
  <si>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</si>
  <si>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</si>
  <si>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</si>
  <si>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</si>
  <si>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</si>
  <si>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</si>
  <si>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</si>
  <si>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</si>
  <si>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</si>
  <si>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</si>
  <si>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</si>
  <si>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</si>
  <si>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</si>
  <si>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</si>
  <si>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</si>
  <si>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</si>
  <si>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</si>
  <si>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</si>
  <si>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</si>
  <si>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</si>
  <si>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</si>
  <si>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</si>
  <si>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</si>
  <si>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</si>
  <si>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</si>
  <si>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</si>
  <si>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</si>
  <si>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</si>
  <si>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</si>
  <si>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</si>
  <si>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</si>
  <si>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</si>
  <si>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</si>
  <si>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</si>
  <si>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</si>
  <si>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</si>
  <si>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</si>
  <si>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</si>
  <si>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</si>
  <si>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</si>
  <si>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</si>
  <si>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</si>
  <si>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</si>
  <si>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</si>
  <si>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</si>
  <si>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</si>
  <si>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</si>
  <si>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</si>
  <si>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</si>
  <si>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</si>
  <si>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</si>
  <si>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</si>
  <si>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</si>
  <si>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</si>
  <si>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</si>
  <si>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</si>
  <si>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</si>
  <si>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</si>
  <si>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</si>
  <si>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</si>
  <si>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</si>
  <si>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</si>
  <si>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</si>
  <si>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</si>
  <si>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</si>
  <si>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</si>
  <si>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</si>
  <si>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</si>
  <si>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</si>
  <si>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</si>
  <si>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</si>
  <si>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</si>
  <si>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</si>
  <si>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</si>
  <si>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</si>
  <si>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</si>
  <si>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</si>
  <si>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</si>
  <si>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</si>
  <si>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</si>
  <si>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</si>
  <si>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</si>
  <si>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</si>
  <si>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</si>
  <si>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</si>
  <si>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</si>
  <si>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</si>
  <si>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</si>
  <si>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</si>
  <si>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</si>
  <si>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</si>
  <si>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</si>
  <si>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</si>
  <si>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</si>
  <si>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</si>
  <si>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</si>
  <si>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</si>
  <si>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</si>
  <si>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</si>
  <si>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</si>
  <si>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</si>
  <si>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</si>
  <si>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</si>
  <si>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</si>
  <si>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</si>
  <si>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</si>
  <si>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</si>
  <si>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</si>
  <si>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</si>
  <si>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</si>
  <si>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</si>
  <si>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</si>
  <si>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</si>
  <si>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</si>
  <si>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</si>
  <si>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</si>
  <si>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</si>
  <si>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</si>
  <si>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</si>
  <si>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</si>
  <si>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</si>
  <si>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</si>
  <si>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</si>
  <si>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</si>
  <si>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</si>
  <si>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</si>
  <si>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</si>
  <si>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</si>
  <si>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</si>
  <si>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</si>
  <si>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</si>
  <si>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</si>
  <si>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</si>
  <si>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</si>
  <si>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</si>
  <si>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</si>
  <si>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</si>
  <si>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</si>
  <si>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</si>
  <si>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</si>
  <si>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</si>
  <si>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</si>
  <si>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</si>
  <si>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</si>
  <si>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</si>
  <si>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</si>
  <si>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</si>
  <si>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</si>
  <si>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</si>
  <si>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</si>
  <si>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</si>
  <si>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</si>
  <si>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</si>
  <si>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</si>
  <si>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</si>
  <si>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</si>
  <si>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</si>
  <si>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</si>
  <si>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</si>
  <si>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</si>
  <si>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</si>
  <si>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</si>
  <si>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</si>
  <si>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</si>
  <si>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</si>
  <si>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</si>
  <si>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</si>
  <si>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</si>
  <si>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</si>
  <si>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</si>
  <si>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</si>
  <si>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</si>
  <si>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</si>
  <si>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</si>
  <si>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</si>
  <si>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</si>
  <si>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</si>
  <si>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</si>
  <si>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</si>
  <si>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</si>
  <si>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</si>
  <si>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</si>
  <si>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</si>
  <si>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</si>
  <si>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</si>
  <si>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</si>
  <si>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</si>
  <si>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</si>
  <si>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</si>
  <si>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</si>
  <si>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</si>
  <si>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</si>
  <si>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</si>
  <si>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</si>
  <si>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</si>
  <si>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</si>
  <si>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</si>
  <si>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</si>
  <si>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</si>
  <si>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</si>
  <si>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</si>
  <si>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</si>
  <si>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</si>
  <si>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</si>
  <si>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</si>
  <si>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</si>
  <si>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</si>
  <si>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</si>
  <si>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</si>
  <si>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</si>
  <si>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</si>
  <si>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</si>
  <si>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</si>
  <si>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</si>
  <si>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</si>
  <si>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</si>
  <si>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</si>
  <si>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</si>
  <si>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</si>
  <si>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</si>
  <si>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</si>
  <si>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</si>
  <si>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</si>
  <si>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</si>
  <si>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</si>
  <si>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</si>
  <si>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</si>
  <si>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</si>
  <si>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</si>
  <si>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</si>
  <si>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</si>
  <si>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</si>
  <si>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</si>
  <si>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</si>
  <si>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</si>
  <si>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</si>
  <si>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</si>
  <si>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</si>
  <si>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</si>
  <si>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</si>
  <si>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</si>
  <si>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</si>
  <si>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</si>
  <si>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</si>
  <si>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</si>
  <si>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</si>
  <si>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</si>
  <si>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</si>
  <si>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</si>
  <si>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</si>
  <si>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</si>
  <si>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</si>
  <si>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</si>
  <si>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</si>
  <si>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</si>
  <si>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</si>
  <si>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</si>
  <si>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</si>
  <si>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</si>
  <si>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</si>
  <si>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</si>
  <si>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</si>
  <si>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</si>
  <si>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</si>
  <si>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</si>
  <si>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</si>
  <si>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</si>
  <si>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</si>
  <si>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</si>
  <si>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</si>
  <si>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</si>
  <si>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</si>
  <si>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</si>
  <si>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</si>
  <si>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</si>
  <si>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</si>
  <si>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</si>
  <si>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</si>
  <si>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</si>
  <si>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</si>
  <si>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</si>
  <si>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</si>
  <si>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</si>
  <si>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</si>
  <si>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</si>
  <si>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</si>
  <si>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</si>
  <si>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</si>
  <si>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</si>
  <si>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</si>
  <si>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</si>
  <si>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</si>
  <si>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</si>
  <si>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</si>
  <si>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</si>
  <si>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</si>
  <si>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</si>
  <si>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</si>
  <si>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</si>
  <si>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</si>
  <si>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</si>
  <si>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</si>
  <si>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</si>
  <si>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</si>
  <si>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</si>
  <si>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</si>
  <si>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</si>
  <si>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</si>
  <si>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</si>
  <si>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</si>
  <si>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</si>
  <si>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</si>
  <si>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</si>
  <si>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</si>
  <si>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</si>
  <si>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</si>
  <si>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</si>
  <si>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</si>
  <si>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</si>
  <si>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</si>
  <si>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</si>
  <si>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</si>
  <si>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</si>
  <si>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</si>
  <si>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</si>
  <si>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</si>
  <si>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</si>
  <si>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</si>
  <si>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</si>
  <si>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</si>
  <si>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</si>
  <si>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</si>
  <si>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</si>
  <si>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</si>
  <si>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</si>
  <si>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</si>
  <si>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</si>
  <si>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</si>
  <si>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</si>
  <si>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</si>
  <si>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</si>
  <si>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</si>
  <si>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</si>
  <si>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</si>
  <si>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</si>
  <si>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</si>
  <si>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</si>
  <si>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</si>
  <si>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</si>
  <si>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</si>
  <si>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</si>
  <si>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</si>
  <si>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</si>
  <si>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</si>
  <si>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</si>
  <si>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</si>
  <si>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</si>
  <si>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</si>
  <si>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</si>
  <si>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</si>
  <si>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</si>
  <si>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</si>
  <si>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</si>
  <si>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</si>
  <si>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</si>
  <si>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</si>
  <si>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</si>
  <si>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</si>
  <si>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</si>
  <si>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</si>
  <si>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</si>
  <si>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</si>
  <si>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</si>
  <si>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</si>
  <si>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</si>
  <si>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</si>
  <si>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</si>
  <si>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</si>
  <si>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</si>
  <si>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</si>
  <si>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</si>
  <si>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</si>
  <si>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</si>
  <si>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</si>
  <si>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</si>
  <si>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</si>
  <si>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</si>
  <si>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</si>
  <si>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</si>
  <si>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</si>
  <si>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</si>
  <si>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</si>
  <si>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</si>
  <si>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</si>
  <si>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</si>
  <si>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</si>
  <si>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</si>
  <si>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</si>
  <si>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</si>
  <si>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</si>
  <si>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</si>
  <si>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</si>
  <si>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</si>
  <si>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</si>
  <si>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</si>
  <si>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</si>
  <si>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</si>
  <si>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</si>
  <si>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</si>
  <si>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</si>
  <si>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</si>
  <si>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</si>
  <si>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</si>
  <si>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</si>
  <si>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</si>
  <si>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</si>
  <si>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</si>
  <si>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</si>
  <si>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</si>
  <si>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</si>
  <si>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</si>
  <si>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</si>
  <si>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</si>
  <si>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</si>
  <si>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</si>
  <si>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</si>
  <si>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</si>
  <si>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</si>
  <si>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</si>
  <si>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</si>
  <si>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</si>
  <si>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</si>
  <si>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</si>
  <si>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</si>
  <si>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</si>
  <si>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</si>
  <si>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</si>
  <si>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</si>
  <si>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</si>
  <si>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</si>
  <si>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</si>
  <si>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</si>
  <si>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</si>
  <si>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</si>
  <si>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</si>
  <si>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</si>
  <si>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</si>
  <si>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</si>
  <si>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</si>
  <si>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</si>
  <si>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</si>
  <si>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</si>
  <si>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</si>
  <si>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</si>
  <si>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</si>
  <si>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</si>
  <si>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</si>
  <si>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</si>
  <si>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</si>
  <si>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</si>
  <si>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</si>
  <si>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</si>
  <si>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</si>
  <si>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</si>
  <si>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</si>
  <si>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</si>
  <si>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</si>
  <si>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</si>
  <si>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</si>
  <si>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</si>
  <si>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</si>
  <si>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</si>
  <si>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</si>
  <si>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</si>
  <si>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</si>
  <si>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</si>
  <si>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</si>
  <si>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</si>
  <si>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</si>
  <si>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</si>
  <si>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</si>
  <si>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</si>
  <si>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</si>
  <si>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</si>
  <si>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</si>
  <si>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</si>
  <si>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</si>
  <si>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</si>
  <si>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</si>
  <si>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</si>
  <si>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</si>
  <si>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</si>
  <si>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</si>
  <si>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</si>
  <si>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</si>
  <si>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</si>
  <si>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</si>
  <si>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</si>
  <si>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</si>
  <si>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</si>
  <si>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</si>
  <si>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</si>
  <si>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</si>
  <si>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</si>
  <si>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</si>
  <si>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</si>
  <si>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</si>
  <si>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</si>
  <si>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</si>
  <si>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</si>
  <si>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</si>
  <si>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</si>
  <si>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</si>
  <si>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</si>
  <si>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</si>
  <si>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</si>
  <si>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</si>
  <si>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</si>
  <si>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</si>
  <si>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</si>
  <si>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</si>
  <si>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</si>
  <si>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</si>
  <si>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</si>
  <si>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</si>
  <si>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</si>
  <si>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</si>
  <si>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</si>
  <si>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</si>
  <si>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</si>
  <si>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</si>
  <si>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</si>
  <si>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</si>
  <si>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</si>
  <si>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</si>
  <si>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</si>
  <si>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</si>
  <si>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</si>
  <si>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</si>
  <si>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</si>
  <si>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</si>
  <si>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</si>
  <si>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</si>
  <si>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</si>
  <si>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</si>
  <si>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</si>
  <si>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</si>
  <si>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</si>
  <si>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</si>
  <si>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</si>
  <si>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</si>
  <si>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</si>
  <si>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</si>
  <si>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</si>
  <si>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</si>
  <si>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</si>
  <si>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</si>
  <si>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</si>
  <si>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</si>
  <si>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</si>
  <si>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</si>
  <si>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</si>
  <si>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</si>
  <si>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</si>
  <si>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</si>
  <si>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</si>
  <si>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</si>
  <si>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</si>
  <si>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</si>
  <si>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</si>
  <si>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</si>
  <si>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</si>
  <si>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</si>
  <si>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</si>
  <si>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</si>
  <si>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</si>
  <si>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</si>
  <si>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</si>
  <si>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</si>
  <si>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</si>
  <si>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</si>
  <si>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</si>
  <si>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</si>
  <si>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</si>
  <si>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</si>
  <si>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</si>
  <si>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</si>
  <si>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</si>
  <si>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</si>
  <si>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</si>
  <si>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</si>
  <si>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</si>
  <si>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</si>
  <si>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</si>
  <si>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</si>
  <si>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</si>
  <si>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</si>
  <si>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</si>
  <si>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</si>
  <si>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</si>
  <si>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</si>
  <si>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</si>
  <si>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</si>
  <si>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</si>
  <si>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</si>
  <si>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</si>
  <si>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</si>
  <si>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</si>
  <si>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</si>
  <si>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</si>
  <si>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</si>
  <si>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</si>
  <si>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</si>
  <si>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</si>
  <si>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</si>
  <si>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</si>
  <si>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</si>
  <si>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</si>
  <si>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</si>
  <si>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</si>
  <si>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</si>
  <si>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</si>
  <si>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</si>
  <si>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</si>
  <si>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</si>
  <si>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</si>
  <si>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</si>
  <si>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</si>
  <si>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</si>
  <si>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</si>
  <si>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</si>
  <si>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</si>
  <si>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</si>
  <si>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</si>
  <si>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</si>
  <si>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</si>
  <si>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</si>
  <si>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</si>
  <si>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</si>
  <si>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</si>
  <si>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</si>
  <si>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</si>
  <si>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</si>
  <si>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</si>
  <si>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</si>
  <si>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</si>
  <si>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</si>
  <si>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</si>
  <si>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</si>
  <si>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</si>
  <si>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</si>
  <si>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</si>
  <si>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</si>
  <si>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</si>
  <si>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</si>
  <si>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</si>
  <si>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</si>
  <si>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</si>
  <si>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</si>
  <si>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</si>
  <si>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</si>
  <si>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</si>
  <si>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</si>
  <si>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</si>
  <si>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</si>
  <si>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</si>
  <si>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</si>
  <si>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</si>
  <si>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</si>
  <si>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</si>
  <si>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</si>
  <si>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</si>
  <si>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</si>
  <si>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</si>
  <si>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</si>
  <si>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</si>
  <si>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</si>
  <si>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</si>
  <si>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</si>
  <si>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</si>
  <si>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</si>
  <si>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</si>
  <si>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</si>
  <si>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</si>
  <si>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</si>
  <si>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</si>
  <si>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</si>
  <si>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</si>
  <si>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</si>
  <si>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</si>
  <si>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</si>
  <si>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</si>
  <si>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</si>
  <si>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</si>
  <si>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</si>
  <si>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</si>
  <si>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</si>
  <si>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</si>
  <si>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</si>
  <si>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</si>
  <si>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</si>
  <si>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</si>
  <si>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</si>
  <si>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</si>
  <si>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</si>
  <si>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</si>
  <si>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</si>
  <si>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</si>
  <si>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</si>
  <si>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</si>
  <si>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</si>
  <si>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</si>
  <si>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</si>
  <si>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</si>
  <si>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</si>
  <si>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</si>
  <si>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</si>
  <si>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</si>
  <si>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</si>
  <si>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</si>
  <si>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</si>
  <si>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</si>
  <si>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</si>
  <si>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</si>
  <si>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</si>
  <si>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</si>
  <si>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</si>
  <si>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</si>
  <si>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</si>
  <si>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</si>
  <si>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</si>
  <si>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</si>
  <si>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</si>
  <si>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</si>
  <si>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</si>
  <si>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</si>
  <si>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</si>
  <si>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</si>
  <si>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</si>
  <si>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</si>
  <si>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</si>
  <si>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</si>
  <si>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</si>
  <si>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</si>
  <si>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</si>
  <si>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</si>
  <si>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</si>
  <si>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</si>
  <si>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</si>
  <si>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</si>
  <si>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</si>
  <si>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</si>
  <si>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</si>
  <si>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</si>
  <si>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</si>
  <si>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</si>
  <si>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</si>
  <si>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</si>
  <si>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</si>
  <si>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</si>
  <si>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</si>
  <si>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</si>
  <si>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</si>
  <si>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</si>
  <si>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</si>
  <si>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</si>
  <si>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</si>
  <si>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</si>
  <si>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</si>
  <si>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</si>
  <si>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</si>
  <si>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</si>
  <si>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</si>
  <si>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</si>
  <si>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</si>
  <si>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</si>
  <si>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</si>
  <si>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</si>
  <si>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</si>
  <si>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</si>
  <si>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</si>
  <si>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</si>
  <si>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</si>
  <si>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</si>
  <si>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</si>
  <si>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</si>
  <si>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</si>
  <si>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</si>
  <si>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</si>
  <si>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</si>
  <si>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</si>
  <si>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</si>
  <si>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</si>
  <si>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</si>
  <si>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</si>
  <si>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</si>
  <si>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</si>
  <si>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</si>
  <si>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</si>
  <si>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</si>
  <si>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</si>
  <si>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</si>
  <si>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</si>
  <si>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</si>
  <si>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</si>
  <si>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</si>
  <si>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</si>
  <si>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</si>
  <si>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</si>
  <si>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</si>
  <si>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</si>
  <si>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</si>
  <si>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</si>
  <si>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</si>
  <si>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</si>
  <si>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</si>
  <si>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</si>
  <si>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</si>
  <si>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</si>
  <si>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</si>
  <si>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</si>
  <si>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</si>
  <si>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</si>
  <si>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</si>
  <si>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</si>
  <si>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</si>
  <si>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</si>
  <si>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</si>
  <si>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</si>
  <si>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</si>
  <si>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</si>
  <si>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</si>
  <si>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</si>
  <si>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</si>
  <si>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</si>
  <si>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</si>
  <si>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</si>
  <si>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</si>
  <si>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</si>
  <si>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</si>
  <si>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</si>
  <si>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</si>
  <si>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</si>
  <si>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</si>
  <si>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</si>
  <si>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</si>
  <si>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</si>
  <si>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</si>
  <si>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</si>
  <si>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</si>
  <si>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</si>
  <si>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</si>
  <si>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</si>
  <si>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</si>
  <si>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</si>
  <si>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</si>
  <si>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</si>
  <si>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</si>
  <si>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</si>
  <si>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</si>
  <si>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</si>
  <si>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</si>
  <si>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</si>
  <si>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</si>
  <si>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</si>
  <si>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</si>
  <si>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</si>
  <si>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</si>
  <si>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</si>
  <si>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</si>
  <si>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</si>
  <si>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</si>
  <si>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</si>
  <si>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</si>
  <si>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</si>
  <si>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</si>
  <si>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</si>
  <si>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</si>
  <si>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</si>
  <si>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</si>
  <si>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</si>
  <si>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</si>
  <si>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</si>
  <si>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</si>
  <si>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</si>
  <si>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</si>
  <si>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</si>
  <si>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</si>
  <si>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</si>
  <si>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</si>
  <si>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</si>
  <si>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</si>
  <si>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</si>
  <si>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</si>
  <si>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</si>
  <si>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</si>
  <si>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</si>
  <si>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</si>
  <si>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</si>
  <si>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</si>
  <si>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</si>
  <si>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</si>
  <si>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</si>
  <si>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</si>
  <si>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</si>
  <si>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</si>
  <si>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</si>
  <si>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</si>
  <si>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</si>
  <si>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</si>
  <si>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</si>
  <si>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</si>
  <si>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</si>
  <si>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</si>
  <si>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</si>
  <si>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</si>
  <si>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</si>
  <si>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</si>
  <si>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</si>
  <si>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</si>
  <si>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</si>
  <si>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</si>
  <si>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</si>
  <si>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</si>
  <si>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</si>
  <si>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</si>
  <si>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</si>
  <si>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</si>
  <si>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</si>
  <si>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</si>
  <si>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</si>
  <si>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</si>
  <si>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</si>
  <si>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</si>
  <si>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</si>
  <si>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</si>
  <si>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</si>
  <si>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</si>
  <si>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</si>
  <si>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</si>
  <si>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</si>
  <si>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</si>
  <si>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</si>
  <si>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</si>
  <si>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</si>
  <si>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</si>
  <si>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</si>
  <si>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</si>
  <si>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</si>
  <si>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</si>
  <si>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</si>
  <si>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</si>
  <si>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</si>
  <si>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</si>
  <si>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</si>
  <si>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</si>
  <si>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</si>
  <si>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</si>
  <si>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</si>
  <si>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</si>
  <si>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</si>
  <si>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</si>
  <si>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</si>
  <si>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</si>
  <si>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</si>
  <si>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</si>
  <si>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</si>
  <si>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</si>
  <si>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</si>
  <si>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</si>
  <si>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</si>
  <si>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</si>
  <si>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</si>
  <si>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</si>
  <si>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</si>
  <si>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</si>
  <si>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</si>
  <si>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</si>
  <si>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</si>
  <si>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</si>
  <si>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</si>
  <si>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</si>
  <si>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</si>
  <si>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</si>
  <si>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</si>
  <si>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</si>
  <si>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</si>
  <si>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</si>
  <si>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</si>
  <si>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</si>
  <si>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</si>
  <si>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</si>
  <si>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</si>
  <si>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</si>
  <si>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</si>
  <si>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</si>
  <si>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</si>
  <si>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</si>
  <si>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</si>
  <si>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</si>
  <si>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</si>
  <si>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</si>
  <si>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</si>
  <si>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</si>
  <si>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</si>
  <si>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</si>
  <si>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</si>
  <si>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</si>
  <si>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</si>
  <si>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</si>
  <si>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</si>
  <si>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</si>
  <si>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</si>
  <si>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</si>
  <si>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</si>
  <si>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</si>
  <si>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</si>
  <si>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</si>
  <si>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</si>
  <si>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</si>
  <si>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</si>
  <si>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</si>
  <si>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</si>
  <si>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</si>
  <si>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</si>
  <si>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</si>
  <si>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</si>
  <si>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</si>
  <si>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</si>
  <si>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</si>
  <si>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</si>
  <si>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</si>
  <si>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</si>
  <si>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</si>
  <si>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</si>
  <si>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</si>
  <si>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</si>
  <si>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</si>
  <si>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</si>
  <si>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</si>
  <si>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</si>
  <si>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</si>
  <si>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</si>
  <si>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</si>
  <si>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</si>
  <si>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</si>
  <si>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</si>
  <si>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</si>
  <si>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</si>
  <si>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</si>
  <si>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</si>
  <si>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</si>
  <si>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</si>
  <si>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</si>
  <si>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</si>
  <si>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</si>
  <si>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</si>
  <si>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</si>
  <si>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</si>
  <si>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</si>
  <si>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</si>
  <si>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</si>
  <si>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</si>
  <si>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</si>
  <si>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</si>
  <si>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</si>
  <si>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</si>
  <si>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</si>
  <si>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</si>
  <si>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</si>
  <si>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</si>
  <si>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</si>
  <si>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</si>
  <si>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</si>
  <si>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</si>
  <si>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</si>
  <si>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</si>
  <si>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</si>
  <si>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</si>
  <si>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</si>
  <si>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</si>
  <si>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</si>
  <si>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</si>
  <si>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</si>
  <si>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</si>
  <si>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</si>
  <si>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</si>
  <si>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</si>
  <si>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</si>
  <si>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</si>
  <si>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</si>
  <si>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</si>
  <si>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</si>
  <si>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</si>
  <si>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</si>
  <si>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</si>
  <si>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</si>
  <si>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</si>
  <si>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</si>
  <si>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</si>
  <si>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</si>
  <si>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</si>
  <si>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</si>
  <si>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</si>
  <si>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</si>
  <si>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</si>
  <si>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</si>
  <si>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</si>
  <si>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</si>
  <si>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</si>
  <si>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</si>
  <si>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</si>
  <si>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</si>
  <si>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</si>
  <si>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</si>
  <si>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</si>
  <si>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</si>
  <si>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</si>
  <si>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</si>
  <si>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</si>
  <si>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</si>
  <si>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</si>
  <si>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</si>
  <si>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</si>
  <si>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</si>
  <si>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</si>
  <si>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</si>
  <si>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</si>
  <si>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</si>
  <si>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</si>
  <si>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</si>
  <si>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</si>
  <si>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</si>
  <si>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</si>
  <si>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</si>
  <si>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</si>
  <si>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</si>
  <si>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</si>
  <si>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</si>
  <si>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</si>
  <si>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</si>
  <si>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</si>
  <si>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</si>
  <si>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</si>
  <si>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</si>
  <si>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</si>
  <si>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</si>
  <si>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</si>
  <si>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</si>
  <si>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</si>
  <si>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</si>
  <si>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</si>
  <si>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</si>
  <si>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</si>
  <si>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</si>
  <si>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</si>
  <si>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</si>
  <si>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</si>
  <si>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</si>
  <si>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</si>
  <si>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</si>
  <si>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</si>
  <si>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</si>
  <si>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</si>
  <si>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</si>
  <si>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</si>
  <si>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</si>
  <si>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</si>
  <si>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</si>
  <si>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</si>
  <si>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</si>
  <si>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</si>
  <si>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</si>
  <si>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</si>
  <si>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</si>
  <si>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</si>
  <si>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</si>
  <si>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</si>
  <si>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</si>
  <si>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</si>
  <si>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</si>
  <si>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</si>
  <si>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</si>
  <si>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</si>
  <si>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</si>
  <si>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</si>
  <si>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</si>
  <si>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</si>
  <si>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</si>
  <si>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</si>
  <si>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</si>
  <si>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</si>
  <si>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</si>
  <si>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</si>
  <si>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</si>
  <si>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</si>
  <si>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</si>
  <si>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</si>
  <si>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</si>
  <si>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</si>
  <si>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</si>
  <si>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</si>
  <si>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</si>
  <si>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</si>
  <si>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</si>
  <si>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</si>
  <si>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</si>
  <si>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</si>
  <si>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</si>
  <si>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</si>
  <si>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</si>
  <si>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</si>
  <si>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</si>
  <si>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</si>
  <si>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</si>
  <si>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</si>
  <si>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</si>
  <si>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</si>
  <si>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</si>
  <si>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</si>
  <si>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</si>
  <si>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</si>
  <si>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</si>
  <si>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</si>
  <si>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</si>
  <si>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</si>
  <si>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</si>
  <si>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</si>
  <si>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</si>
  <si>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</si>
  <si>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</si>
  <si>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</si>
  <si>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</si>
  <si>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</si>
  <si>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</si>
  <si>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</si>
  <si>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</si>
  <si>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</si>
  <si>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</si>
  <si>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</si>
  <si>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</si>
  <si>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</si>
  <si>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</si>
  <si>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</si>
  <si>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</si>
  <si>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</si>
  <si>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</si>
  <si>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</si>
  <si>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</si>
  <si>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</si>
  <si>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</si>
  <si>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</si>
  <si>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</si>
  <si>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</si>
  <si>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</si>
  <si>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</si>
  <si>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</si>
  <si>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</si>
  <si>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</si>
  <si>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</si>
  <si>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</si>
  <si>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</si>
  <si>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</si>
  <si>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</si>
  <si>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</si>
  <si>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</si>
  <si>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</si>
  <si>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</si>
  <si>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</si>
  <si>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</si>
  <si>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</si>
  <si>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</si>
  <si>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</si>
  <si>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</si>
  <si>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</si>
  <si>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</si>
  <si>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</si>
  <si>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</si>
  <si>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</si>
  <si>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</si>
  <si>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</si>
  <si>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</si>
  <si>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</si>
  <si>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</si>
  <si>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</si>
  <si>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</si>
  <si>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</si>
  <si>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</si>
  <si>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</si>
  <si>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</si>
  <si>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</si>
  <si>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</si>
  <si>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</si>
  <si>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</si>
  <si>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</si>
  <si>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</si>
  <si>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</si>
  <si>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</si>
  <si>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</si>
  <si>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</si>
  <si>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</si>
  <si>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</si>
  <si>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</si>
  <si>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</si>
  <si>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</si>
  <si>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</si>
  <si>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</si>
  <si>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</si>
  <si>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</si>
  <si>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</si>
  <si>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</si>
  <si>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</si>
  <si>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</si>
  <si>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</si>
  <si>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</si>
  <si>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</si>
  <si>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</si>
  <si>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</si>
  <si>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</si>
  <si>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</si>
  <si>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</si>
  <si>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</si>
  <si>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</si>
  <si>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</si>
  <si>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</si>
  <si>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</si>
  <si>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</si>
  <si>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</si>
  <si>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</si>
  <si>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</si>
  <si>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</si>
  <si>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</si>
  <si>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</si>
  <si>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</si>
  <si>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</si>
  <si>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</si>
  <si>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</si>
  <si>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</si>
  <si>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</si>
  <si>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</si>
  <si>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</si>
  <si>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</si>
  <si>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</si>
  <si>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</si>
  <si>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</si>
  <si>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</si>
  <si>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</si>
  <si>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</si>
  <si>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</si>
  <si>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</si>
  <si>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</si>
  <si>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</si>
  <si>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</si>
  <si>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</si>
  <si>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</si>
  <si>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</si>
  <si>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</si>
  <si>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</si>
  <si>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</si>
  <si>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</si>
  <si>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</si>
  <si>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</si>
  <si>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</si>
  <si>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</si>
  <si>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</si>
  <si>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</si>
  <si>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</si>
  <si>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</si>
  <si>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</si>
  <si>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</si>
  <si>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</si>
  <si>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</si>
  <si>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</si>
  <si>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</si>
  <si>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</si>
  <si>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</si>
  <si>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</si>
  <si>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</si>
  <si>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</si>
  <si>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</si>
  <si>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</si>
  <si>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</si>
  <si>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</si>
  <si>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</si>
  <si>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</si>
  <si>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</si>
  <si>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</si>
  <si>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</si>
  <si>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</si>
  <si>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</si>
  <si>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</si>
  <si>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</si>
  <si>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</si>
  <si>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</si>
  <si>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</si>
  <si>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</si>
  <si>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</si>
  <si>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</si>
  <si>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</si>
  <si>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</si>
  <si>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</si>
  <si>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</si>
  <si>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</si>
  <si>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</si>
  <si>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</si>
  <si>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</si>
  <si>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</si>
  <si>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</si>
  <si>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</si>
  <si>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</si>
  <si>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</si>
  <si>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</si>
  <si>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</si>
  <si>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</si>
  <si>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</si>
  <si>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</si>
  <si>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</si>
  <si>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</si>
  <si>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</si>
  <si>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</si>
  <si>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</si>
  <si>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</si>
  <si>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</si>
  <si>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</si>
  <si>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</si>
  <si>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</si>
  <si>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</si>
  <si>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</si>
  <si>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</si>
  <si>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</si>
  <si>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</si>
  <si>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</si>
  <si>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</si>
  <si>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</si>
  <si>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</si>
  <si>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</si>
  <si>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</si>
  <si>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</si>
  <si>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</si>
  <si>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</si>
  <si>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</si>
  <si>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</si>
  <si>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</si>
  <si>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</si>
  <si>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</si>
  <si>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</si>
  <si>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</si>
  <si>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</si>
  <si>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</si>
  <si>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</si>
  <si>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</si>
  <si>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</si>
  <si>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</si>
  <si>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</si>
  <si>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</si>
  <si>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</si>
  <si>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</si>
  <si>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</si>
  <si>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</si>
  <si>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</si>
  <si>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</si>
  <si>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</si>
  <si>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</si>
  <si>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</si>
  <si>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</si>
  <si>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</si>
  <si>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</si>
  <si>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</si>
  <si>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</si>
  <si>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</si>
  <si>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</si>
  <si>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</si>
  <si>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</si>
  <si>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</si>
  <si>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</si>
  <si>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</si>
  <si>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</si>
  <si>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</si>
  <si>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</si>
  <si>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</si>
  <si>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</si>
  <si>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</si>
  <si>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</si>
  <si>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</si>
  <si>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</si>
  <si>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</si>
  <si>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</si>
  <si>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</si>
  <si>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</si>
  <si>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</si>
  <si>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</si>
  <si>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</si>
  <si>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</si>
  <si>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</si>
  <si>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</si>
  <si>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</si>
  <si>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</si>
  <si>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</si>
  <si>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</si>
  <si>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</si>
  <si>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</si>
  <si>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</si>
  <si>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</si>
  <si>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</si>
  <si>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</si>
  <si>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</si>
  <si>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</si>
  <si>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</si>
  <si>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</si>
  <si>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</si>
  <si>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</si>
  <si>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</si>
  <si>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</si>
  <si>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</si>
  <si>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</si>
  <si>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</si>
  <si>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</si>
  <si>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</si>
  <si>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</si>
  <si>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</si>
  <si>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</si>
  <si>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</si>
  <si>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</si>
  <si>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</si>
  <si>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</si>
  <si>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</si>
  <si>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</si>
  <si>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</si>
  <si>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</si>
  <si>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</si>
  <si>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</si>
  <si>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</si>
  <si>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</si>
  <si>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</si>
  <si>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</si>
  <si>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</si>
  <si>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</si>
  <si>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</si>
  <si>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</si>
  <si>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</si>
  <si>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</si>
  <si>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</si>
  <si>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</si>
  <si>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</si>
  <si>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</si>
  <si>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</si>
  <si>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</si>
  <si>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</si>
  <si>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</si>
  <si>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</si>
  <si>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</si>
  <si>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</si>
  <si>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</si>
  <si>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</si>
  <si>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</si>
  <si>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</si>
  <si>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</si>
  <si>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</si>
  <si>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</si>
  <si>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</si>
  <si>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</si>
  <si>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</si>
  <si>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</si>
  <si>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</si>
  <si>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</si>
  <si>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</si>
  <si>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</si>
  <si>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</si>
  <si>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</si>
  <si>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</si>
  <si>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</si>
  <si>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</si>
  <si>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</si>
  <si>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</si>
  <si>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</si>
  <si>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</si>
  <si>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</si>
  <si>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</si>
  <si>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</si>
  <si>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</si>
  <si>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</si>
  <si>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</si>
  <si>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</si>
  <si>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</si>
  <si>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</si>
  <si>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</si>
  <si>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</si>
  <si>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</si>
  <si>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</si>
  <si>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</si>
  <si>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</si>
  <si>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</si>
  <si>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</si>
  <si>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</si>
  <si>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</si>
  <si>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</si>
  <si>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</si>
  <si>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</si>
  <si>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</si>
  <si>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</si>
  <si>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</si>
  <si>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</si>
  <si>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</si>
  <si>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</si>
  <si>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</si>
  <si>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</si>
  <si>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</si>
  <si>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</si>
  <si>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</si>
  <si>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</si>
  <si>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</si>
  <si>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</si>
  <si>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</si>
  <si>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</si>
  <si>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</si>
  <si>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</si>
  <si>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</si>
  <si>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</si>
  <si>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</si>
  <si>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</si>
  <si>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</si>
  <si>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</si>
  <si>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</si>
  <si>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</si>
  <si>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</si>
  <si>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</si>
  <si>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</si>
  <si>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</si>
  <si>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</si>
  <si>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</si>
  <si>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</si>
  <si>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</si>
  <si>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</si>
  <si>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</si>
  <si>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</si>
  <si>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</si>
  <si>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</si>
  <si>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</si>
  <si>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</si>
  <si>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</si>
  <si>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</si>
  <si>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</si>
  <si>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</si>
  <si>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</si>
  <si>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</si>
  <si>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</si>
  <si>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</si>
  <si>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</si>
  <si>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</si>
  <si>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</si>
  <si>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</si>
  <si>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</si>
  <si>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</si>
  <si>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</si>
  <si>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</si>
  <si>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</si>
  <si>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</si>
  <si>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</si>
  <si>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</si>
  <si>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</si>
  <si>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</si>
  <si>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</si>
  <si>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</si>
  <si>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</si>
  <si>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</si>
  <si>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</si>
  <si>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</si>
  <si>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</si>
  <si>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</si>
  <si>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</si>
  <si>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</si>
  <si>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</si>
  <si>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</si>
  <si>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</si>
  <si>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</si>
  <si>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</si>
  <si>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</si>
  <si>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</si>
  <si>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</si>
  <si>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</si>
  <si>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</si>
  <si>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</si>
  <si>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</si>
  <si>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</si>
  <si>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</si>
  <si>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</si>
  <si>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</si>
  <si>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</si>
  <si>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</si>
  <si>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</si>
  <si>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</si>
  <si>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</si>
  <si>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</si>
  <si>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</si>
  <si>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</si>
  <si>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</si>
  <si>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</si>
  <si>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</si>
  <si>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</si>
  <si>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</si>
  <si>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</si>
  <si>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</si>
  <si>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</si>
  <si>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</si>
  <si>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</si>
  <si>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</si>
  <si>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</si>
  <si>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</si>
  <si>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</si>
  <si>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</si>
  <si>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</si>
  <si>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</si>
  <si>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</si>
  <si>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</si>
  <si>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</si>
  <si>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</si>
  <si>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</si>
  <si>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</si>
  <si>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</si>
  <si>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</si>
  <si>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</si>
  <si>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</si>
  <si>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</si>
  <si>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</si>
  <si>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</si>
  <si>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</si>
  <si>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</si>
  <si>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</si>
  <si>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</si>
  <si>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</si>
  <si>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</si>
  <si>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</si>
  <si>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</si>
  <si>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</si>
  <si>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</si>
  <si>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</si>
  <si>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</si>
  <si>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</si>
  <si>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</si>
  <si>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</si>
  <si>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</si>
  <si>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</si>
  <si>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</si>
  <si>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</si>
  <si>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</si>
  <si>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</si>
  <si>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</si>
  <si>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</si>
  <si>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</si>
  <si>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</si>
  <si>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</si>
  <si>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</si>
  <si>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</si>
  <si>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</si>
  <si>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</si>
  <si>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</si>
  <si>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</si>
  <si>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</si>
  <si>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</si>
  <si>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</si>
  <si>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</si>
  <si>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</si>
  <si>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</si>
  <si>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</si>
  <si>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</si>
  <si>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</si>
  <si>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</si>
  <si>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</si>
  <si>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</si>
  <si>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</si>
  <si>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</si>
  <si>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</si>
  <si>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</si>
  <si>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</si>
  <si>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</si>
  <si>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</si>
  <si>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</si>
  <si>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</si>
  <si>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</si>
  <si>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</si>
  <si>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</si>
  <si>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</si>
  <si>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</si>
  <si>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</si>
  <si>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</si>
  <si>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</si>
  <si>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</si>
  <si>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</si>
  <si>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</si>
  <si>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</si>
  <si>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</si>
  <si>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</si>
  <si>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</si>
  <si>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</si>
  <si>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</si>
  <si>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</si>
  <si>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</si>
  <si>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</si>
  <si>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</si>
  <si>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</si>
  <si>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</si>
  <si>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</si>
  <si>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</si>
  <si>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</si>
  <si>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</si>
  <si>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</si>
  <si>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</si>
  <si>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</si>
  <si>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</si>
  <si>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</si>
  <si>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</si>
  <si>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</si>
  <si>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</si>
  <si>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</si>
  <si>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</si>
  <si>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</si>
  <si>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</si>
  <si>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</si>
  <si>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</si>
  <si>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</si>
  <si>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</si>
  <si>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</si>
  <si>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</si>
  <si>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</si>
  <si>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</si>
  <si>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</si>
  <si>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</si>
  <si>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</si>
  <si>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</si>
  <si>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</si>
  <si>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</si>
  <si>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</si>
  <si>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</si>
  <si>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</si>
  <si>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</si>
  <si>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</si>
  <si>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</si>
  <si>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</si>
  <si>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</si>
  <si>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</si>
  <si>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</si>
  <si>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</si>
  <si>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</si>
  <si>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</si>
  <si>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</si>
  <si>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</si>
  <si>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</si>
  <si>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</si>
  <si>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</si>
  <si>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</si>
  <si>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</si>
  <si>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</si>
  <si>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</si>
  <si>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</si>
  <si>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</si>
  <si>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</si>
  <si>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</si>
  <si>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</si>
  <si>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</si>
  <si>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</si>
  <si>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</si>
  <si>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</si>
  <si>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</si>
  <si>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</si>
  <si>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</si>
  <si>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</si>
  <si>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</si>
  <si>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</si>
  <si>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</si>
  <si>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</si>
  <si>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</si>
  <si>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</si>
  <si>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</si>
  <si>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</si>
  <si>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</si>
  <si>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</si>
  <si>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</si>
  <si>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</si>
  <si>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</si>
  <si>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</si>
  <si>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</si>
  <si>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</si>
  <si>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</si>
  <si>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</si>
  <si>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</si>
  <si>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</si>
  <si>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</si>
  <si>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</si>
  <si>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</si>
  <si>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</si>
  <si>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</si>
  <si>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</si>
  <si>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</si>
  <si>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</si>
  <si>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</si>
  <si>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</si>
  <si>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</si>
  <si>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</si>
  <si>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</si>
  <si>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</si>
  <si>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</si>
  <si>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</si>
  <si>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</si>
  <si>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</si>
  <si>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</si>
  <si>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</si>
  <si>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</si>
  <si>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</si>
  <si>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</si>
  <si>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</si>
  <si>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</si>
  <si>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</si>
  <si>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</si>
  <si>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</si>
  <si>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</si>
  <si>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</si>
  <si>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</si>
  <si>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</si>
  <si>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</si>
  <si>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</si>
  <si>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</si>
  <si>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</si>
  <si>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</si>
  <si>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</si>
  <si>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</si>
  <si>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</si>
  <si>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</si>
  <si>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</si>
  <si>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</si>
  <si>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</si>
  <si>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</si>
  <si>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</si>
  <si>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</si>
  <si>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</si>
  <si>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</si>
  <si>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</si>
  <si>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</si>
  <si>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</si>
  <si>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</si>
  <si>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</si>
  <si>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</si>
  <si>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</si>
  <si>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</si>
  <si>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</si>
  <si>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</si>
  <si>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</si>
  <si>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</si>
  <si>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</si>
  <si>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</si>
  <si>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</si>
  <si>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</si>
  <si>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</si>
  <si>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</si>
  <si>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</si>
  <si>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</si>
  <si>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</si>
  <si>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</si>
  <si>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</si>
  <si>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</si>
  <si>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</si>
  <si>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</si>
  <si>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</si>
  <si>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</si>
  <si>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</si>
  <si>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</si>
  <si>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</si>
  <si>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</si>
  <si>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</si>
  <si>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</si>
  <si>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</si>
  <si>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</si>
  <si>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</si>
  <si>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</si>
  <si>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</si>
  <si>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</si>
  <si>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</si>
  <si>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</si>
  <si>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</si>
  <si>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</si>
  <si>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</si>
  <si>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</si>
  <si>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</si>
  <si>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</si>
  <si>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</si>
  <si>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</si>
  <si>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</si>
  <si>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</si>
  <si>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</si>
  <si>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</si>
  <si>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</si>
  <si>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</si>
  <si>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</si>
  <si>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</si>
  <si>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</si>
  <si>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</si>
  <si>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</si>
  <si>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</si>
  <si>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</si>
  <si>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</si>
  <si>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</si>
  <si>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</si>
  <si>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</si>
  <si>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</si>
  <si>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</si>
  <si>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</si>
  <si>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</si>
  <si>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</si>
  <si>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</si>
  <si>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</si>
  <si>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</si>
  <si>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</si>
  <si>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</si>
  <si>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</si>
  <si>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</si>
  <si>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</si>
  <si>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</si>
  <si>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</si>
  <si>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</si>
  <si>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</si>
  <si>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</si>
  <si>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</si>
  <si>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</si>
  <si>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</si>
  <si>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</si>
  <si>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</si>
  <si>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</si>
  <si>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</si>
  <si>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</si>
  <si>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</si>
  <si>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</si>
  <si>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</si>
  <si>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</si>
  <si>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</si>
  <si>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</si>
  <si>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</si>
  <si>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</si>
  <si>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</si>
  <si>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</si>
  <si>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</si>
  <si>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</si>
  <si>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</si>
  <si>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</si>
  <si>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</si>
  <si>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</si>
  <si>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</si>
  <si>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</si>
  <si>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</si>
  <si>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</si>
  <si>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</si>
  <si>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</si>
  <si>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</si>
  <si>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</si>
  <si>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</si>
  <si>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</si>
  <si>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</si>
  <si>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</si>
  <si>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</si>
  <si>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</si>
  <si>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</si>
  <si>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</si>
  <si>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</si>
  <si>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</si>
  <si>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</si>
  <si>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</si>
  <si>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</si>
  <si>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</si>
  <si>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</si>
  <si>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</si>
  <si>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</si>
  <si>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</si>
  <si>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</si>
  <si>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</si>
  <si>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</si>
  <si>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</si>
  <si>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</si>
  <si>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</si>
  <si>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</si>
  <si>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</si>
  <si>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</si>
  <si>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</si>
  <si>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</si>
  <si>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</si>
  <si>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</si>
  <si>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</si>
  <si>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</si>
  <si>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</si>
  <si>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</si>
  <si>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</si>
  <si>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</si>
  <si>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</si>
  <si>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</si>
  <si>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</si>
  <si>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</si>
  <si>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</si>
  <si>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</si>
  <si>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</si>
  <si>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</si>
  <si>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</si>
  <si>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</si>
  <si>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</si>
  <si>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</si>
  <si>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</si>
  <si>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</si>
  <si>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</si>
  <si>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</si>
  <si>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</si>
  <si>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</si>
  <si>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</si>
  <si>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</si>
  <si>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</si>
  <si>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</si>
  <si>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</si>
  <si>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</si>
  <si>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</si>
  <si>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</si>
  <si>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</si>
  <si>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</si>
  <si>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</si>
  <si>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</si>
  <si>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</si>
  <si>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</si>
  <si>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</si>
  <si>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</si>
  <si>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</si>
  <si>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</si>
  <si>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</si>
  <si>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</si>
  <si>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</si>
  <si>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</si>
  <si>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</si>
  <si>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</si>
  <si>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</si>
  <si>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</si>
  <si>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</si>
  <si>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</si>
  <si>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</si>
  <si>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</si>
  <si>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</si>
  <si>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</si>
  <si>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</si>
  <si>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</si>
  <si>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</si>
  <si>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</si>
  <si>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</si>
  <si>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</si>
  <si>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</si>
  <si>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</si>
  <si>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</si>
  <si>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</si>
  <si>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</si>
  <si>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</si>
  <si>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</si>
  <si>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</si>
  <si>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</si>
  <si>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</si>
  <si>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</si>
  <si>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</si>
  <si>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</si>
  <si>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</si>
  <si>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</si>
  <si>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</si>
  <si>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</si>
  <si>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</si>
  <si>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</si>
  <si>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</si>
  <si>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</si>
  <si>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</si>
  <si>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</si>
  <si>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</si>
  <si>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</si>
  <si>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</si>
  <si>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</si>
  <si>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</si>
  <si>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</si>
  <si>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</si>
  <si>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</si>
  <si>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</si>
  <si>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</si>
  <si>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</si>
  <si>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</si>
  <si>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</si>
  <si>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</si>
  <si>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</si>
  <si>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</si>
  <si>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</si>
  <si>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</si>
  <si>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</si>
  <si>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</si>
  <si>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</si>
  <si>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</si>
  <si>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</si>
  <si>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</si>
  <si>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</si>
  <si>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</si>
  <si>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</si>
  <si>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</si>
  <si>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</si>
  <si>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</si>
  <si>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</si>
  <si>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</si>
  <si>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</si>
  <si>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</si>
  <si>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</si>
  <si>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</si>
  <si>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</si>
  <si>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</si>
  <si>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</si>
  <si>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</si>
  <si>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</si>
  <si>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</si>
  <si>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</si>
  <si>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</si>
  <si>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</si>
  <si>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</si>
  <si>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</si>
  <si>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</si>
  <si>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</si>
  <si>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</si>
  <si>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</si>
  <si>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</si>
  <si>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</si>
  <si>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</si>
  <si>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</si>
  <si>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</si>
  <si>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</si>
  <si>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</si>
  <si>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</si>
  <si>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</si>
  <si>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</si>
  <si>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</si>
  <si>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</si>
  <si>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</si>
  <si>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</si>
  <si>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</si>
  <si>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</si>
  <si>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</si>
  <si>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</si>
  <si>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</si>
  <si>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</si>
  <si>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</si>
  <si>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</si>
  <si>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</si>
  <si>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</si>
  <si>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</si>
  <si>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</si>
  <si>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</si>
  <si>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</si>
  <si>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</si>
  <si>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</si>
  <si>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</si>
  <si>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</si>
  <si>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</si>
  <si>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</si>
  <si>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</si>
  <si>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</si>
  <si>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</si>
  <si>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</si>
  <si>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</si>
  <si>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</si>
  <si>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</si>
  <si>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</si>
  <si>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</si>
  <si>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</si>
  <si>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</si>
  <si>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</si>
  <si>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</si>
  <si>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</si>
  <si>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</si>
  <si>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</si>
  <si>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</si>
  <si>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</si>
  <si>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</si>
  <si>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</si>
  <si>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</si>
  <si>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</si>
  <si>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</si>
  <si>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</si>
  <si>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</si>
  <si>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</si>
  <si>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</si>
  <si>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</si>
  <si>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</si>
  <si>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</si>
  <si>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</si>
  <si>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</si>
  <si>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</si>
  <si>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</si>
  <si>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</si>
  <si>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</si>
  <si>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</si>
  <si>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</si>
  <si>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</si>
  <si>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</si>
  <si>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</si>
  <si>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</si>
  <si>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</si>
  <si>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</si>
  <si>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</si>
  <si>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</si>
  <si>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</si>
  <si>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</si>
  <si>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</si>
  <si>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</si>
  <si>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</si>
  <si>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</si>
  <si>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</si>
  <si>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</si>
  <si>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</si>
  <si>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</si>
  <si>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</si>
  <si>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</si>
  <si>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</si>
  <si>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</si>
  <si>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</si>
  <si>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</si>
  <si>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</si>
  <si>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</si>
  <si>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</si>
  <si>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</si>
  <si>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</si>
  <si>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</si>
  <si>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</si>
  <si>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</si>
  <si>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</si>
  <si>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</si>
  <si>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</si>
  <si>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</si>
  <si>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</si>
  <si>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</si>
  <si>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</si>
  <si>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</si>
  <si>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</si>
  <si>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</si>
  <si>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</si>
  <si>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</si>
  <si>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</si>
  <si>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</si>
  <si>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</si>
  <si>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</si>
  <si>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</si>
  <si>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</si>
  <si>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</si>
  <si>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</si>
  <si>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</si>
  <si>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</si>
  <si>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</si>
  <si>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</si>
  <si>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</si>
  <si>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</si>
  <si>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</si>
  <si>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</si>
  <si>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</si>
  <si>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</si>
  <si>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</si>
  <si>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</si>
  <si>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</si>
  <si>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</si>
  <si>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</si>
  <si>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</si>
  <si>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</si>
  <si>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</si>
  <si>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</si>
  <si>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</si>
  <si>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</si>
  <si>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</si>
  <si>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</si>
  <si>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</si>
  <si>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</si>
  <si>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</si>
  <si>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</si>
  <si>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</si>
  <si>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</si>
  <si>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</si>
  <si>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</si>
  <si>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</si>
  <si>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</si>
  <si>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</si>
  <si>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</si>
  <si>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</si>
  <si>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</si>
  <si>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</si>
  <si>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</si>
  <si>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</si>
  <si>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</si>
  <si>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</si>
  <si>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</si>
  <si>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</si>
  <si>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</si>
  <si>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</si>
  <si>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</si>
  <si>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</si>
  <si>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</si>
  <si>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</si>
  <si>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</si>
  <si>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</si>
  <si>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</si>
  <si>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</si>
  <si>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</si>
  <si>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</si>
  <si>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</si>
  <si>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</si>
  <si>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</si>
  <si>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</si>
  <si>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</si>
  <si>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</si>
  <si>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</si>
  <si>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</si>
  <si>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</si>
  <si>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</si>
  <si>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</si>
  <si>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</si>
  <si>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</si>
  <si>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</si>
  <si>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</si>
  <si>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</si>
  <si>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</si>
  <si>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</si>
  <si>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</si>
  <si>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</si>
  <si>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</si>
  <si>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</si>
  <si>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</si>
  <si>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</si>
  <si>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</si>
  <si>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</si>
  <si>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</si>
  <si>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</si>
  <si>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</si>
  <si>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</si>
  <si>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</si>
  <si>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</si>
  <si>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</si>
  <si>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</si>
  <si>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</si>
  <si>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</si>
  <si>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</si>
  <si>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</si>
  <si>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</si>
  <si>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</si>
  <si>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</si>
  <si>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</si>
  <si>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</si>
  <si>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</si>
  <si>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</si>
  <si>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</si>
  <si>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</si>
  <si>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</si>
  <si>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</si>
  <si>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</si>
  <si>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</si>
  <si>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</si>
  <si>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</si>
  <si>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</si>
  <si>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</si>
  <si>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</si>
  <si>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</si>
  <si>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</si>
  <si>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</si>
  <si>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</si>
  <si>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</si>
  <si>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</si>
  <si>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</si>
  <si>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</si>
  <si>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</si>
  <si>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</si>
  <si>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</si>
  <si>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</si>
  <si>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</si>
  <si>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</si>
  <si>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</si>
  <si>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</si>
  <si>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</si>
  <si>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</si>
  <si>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</si>
  <si>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</si>
  <si>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</si>
  <si>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</si>
  <si>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</si>
  <si>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</si>
  <si>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</si>
  <si>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</si>
  <si>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</si>
  <si>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</si>
  <si>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</si>
  <si>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</si>
  <si>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</si>
  <si>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</si>
  <si>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</si>
  <si>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</si>
  <si>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</si>
  <si>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</si>
  <si>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</si>
  <si>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</si>
  <si>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</si>
  <si>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</si>
  <si>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</si>
  <si>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</si>
  <si>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</si>
  <si>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</si>
  <si>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</si>
  <si>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</si>
  <si>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</si>
  <si>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</si>
  <si>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</si>
  <si>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</si>
  <si>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</si>
  <si>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</si>
  <si>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</si>
  <si>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</si>
  <si>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</si>
  <si>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</si>
  <si>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</si>
  <si>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</si>
  <si>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</si>
  <si>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</si>
  <si>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</si>
  <si>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</si>
  <si>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</si>
  <si>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</si>
  <si>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</si>
  <si>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</si>
  <si>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</si>
  <si>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</si>
  <si>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</si>
  <si>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</si>
  <si>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</si>
  <si>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</si>
  <si>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</si>
  <si>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</si>
  <si>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</si>
  <si>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</si>
  <si>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</si>
  <si>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</si>
  <si>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</si>
  <si>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</si>
  <si>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</si>
  <si>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</si>
  <si>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</si>
  <si>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</si>
  <si>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</si>
  <si>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</si>
  <si>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</si>
  <si>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</si>
  <si>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</si>
  <si>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</si>
  <si>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</si>
  <si>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</si>
  <si>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</si>
  <si>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</si>
  <si>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</si>
  <si>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</si>
  <si>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</si>
  <si>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</si>
  <si>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</si>
  <si>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</si>
  <si>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</si>
  <si>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</si>
  <si>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</si>
  <si>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</si>
  <si>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</si>
  <si>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</si>
  <si>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</si>
  <si>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</si>
  <si>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</si>
  <si>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</si>
  <si>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</si>
  <si>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</si>
  <si>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</si>
  <si>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</si>
  <si>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</si>
  <si>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</si>
  <si>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</si>
  <si>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</si>
  <si>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</si>
  <si>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</si>
  <si>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</si>
  <si>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</si>
  <si>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</si>
  <si>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</si>
  <si>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</si>
  <si>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</si>
  <si>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</si>
  <si>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</si>
  <si>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</si>
  <si>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</si>
  <si>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</si>
  <si>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</si>
  <si>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</si>
  <si>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</si>
  <si>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</si>
  <si>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</si>
  <si>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</si>
  <si>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</si>
  <si>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</si>
  <si>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</si>
  <si>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</si>
  <si>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</si>
  <si>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</si>
  <si>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</si>
  <si>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</si>
  <si>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</si>
  <si>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</si>
  <si>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</si>
  <si>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</si>
  <si>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</si>
  <si>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</si>
  <si>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</si>
  <si>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</si>
  <si>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</si>
  <si>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</si>
  <si>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</si>
  <si>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</si>
  <si>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</si>
  <si>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</si>
  <si>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</si>
  <si>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</si>
  <si>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</si>
  <si>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</si>
  <si>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</si>
  <si>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</si>
  <si>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</si>
  <si>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</si>
  <si>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</si>
  <si>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</si>
  <si>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</si>
  <si>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</si>
  <si>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</si>
  <si>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</si>
  <si>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</si>
  <si>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</si>
  <si>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</si>
  <si>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</si>
  <si>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</si>
  <si>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</si>
  <si>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</si>
  <si>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</si>
  <si>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</si>
  <si>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</si>
  <si>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</si>
  <si>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</si>
  <si>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</si>
  <si>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</si>
  <si>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</si>
  <si>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</si>
  <si>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</si>
  <si>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</si>
  <si>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</si>
  <si>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</si>
  <si>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</si>
  <si>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</si>
  <si>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</si>
  <si>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</si>
  <si>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</si>
  <si>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</si>
  <si>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</si>
  <si>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</si>
  <si>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</si>
  <si>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</si>
  <si>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</si>
  <si>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</si>
  <si>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</si>
  <si>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</si>
  <si>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</si>
  <si>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</si>
  <si>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</si>
  <si>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</si>
  <si>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</si>
  <si>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</si>
  <si>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</si>
  <si>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</si>
  <si>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</si>
  <si>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</si>
  <si>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</si>
  <si>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</si>
  <si>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</si>
  <si>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</si>
  <si>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</si>
  <si>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</si>
  <si>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</si>
  <si>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</si>
  <si>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</si>
  <si>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</si>
  <si>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</si>
  <si>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</si>
  <si>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</si>
  <si>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</si>
  <si>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</si>
  <si>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</si>
  <si>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</si>
  <si>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</si>
  <si>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</si>
  <si>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</si>
  <si>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</si>
  <si>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</si>
  <si>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</si>
  <si>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</si>
  <si>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</si>
  <si>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</si>
  <si>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</si>
  <si>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</si>
  <si>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</si>
  <si>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</si>
  <si>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</si>
  <si>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</si>
  <si>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</si>
  <si>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</si>
  <si>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</si>
  <si>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</si>
  <si>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</si>
  <si>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</si>
  <si>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</si>
  <si>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</si>
  <si>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</si>
  <si>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</si>
  <si>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</si>
  <si>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</si>
  <si>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</si>
  <si>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</si>
  <si>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</si>
  <si>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</si>
  <si>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</si>
  <si>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</si>
  <si>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</si>
  <si>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</si>
  <si>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</si>
  <si>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</si>
  <si>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</si>
  <si>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</si>
  <si>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</si>
  <si>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</si>
  <si>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</si>
  <si>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</si>
  <si>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</si>
  <si>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</si>
  <si>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</si>
  <si>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</si>
  <si>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</si>
  <si>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</si>
  <si>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</si>
  <si>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</si>
  <si>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</si>
  <si>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</si>
  <si>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</si>
  <si>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</si>
  <si>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</si>
  <si>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</si>
  <si>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</si>
  <si>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</si>
  <si>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</si>
  <si>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</si>
  <si>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</si>
  <si>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</si>
  <si>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</si>
  <si>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</si>
  <si>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</si>
  <si>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</si>
  <si>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</si>
  <si>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</si>
  <si>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</si>
  <si>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</si>
  <si>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</si>
  <si>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</si>
  <si>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</si>
  <si>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</si>
  <si>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</si>
  <si>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</si>
  <si>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</si>
  <si>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</si>
  <si>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</si>
  <si>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</si>
  <si>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</si>
  <si>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</si>
  <si>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</si>
  <si>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</si>
  <si>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</si>
  <si>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</si>
  <si>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</si>
  <si>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</si>
  <si>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</si>
  <si>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</si>
  <si>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</si>
  <si>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</si>
  <si>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</si>
  <si>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</si>
  <si>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</si>
  <si>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</si>
  <si>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</si>
  <si>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</si>
  <si>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</si>
  <si>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</si>
  <si>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</si>
  <si>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</si>
  <si>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</si>
  <si>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</si>
  <si>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</si>
  <si>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</si>
  <si>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</si>
  <si>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</si>
  <si>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</si>
  <si>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</si>
  <si>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</si>
  <si>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</si>
  <si>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</si>
  <si>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</si>
  <si>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</si>
  <si>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</si>
  <si>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</si>
  <si>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</si>
  <si>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</si>
  <si>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</si>
  <si>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</si>
  <si>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</si>
  <si>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</si>
  <si>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</si>
  <si>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</si>
  <si>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</si>
  <si>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</si>
  <si>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</si>
  <si>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</si>
  <si>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</si>
  <si>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</si>
  <si>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</si>
  <si>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</si>
  <si>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</si>
  <si>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</si>
  <si>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</si>
  <si>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</si>
  <si>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</si>
  <si>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</si>
  <si>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</si>
  <si>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</si>
  <si>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</si>
  <si>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</si>
  <si>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</si>
  <si>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</si>
  <si>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</si>
  <si>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</si>
  <si>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</si>
  <si>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</si>
  <si>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</si>
  <si>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</si>
  <si>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</si>
  <si>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</si>
  <si>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</si>
  <si>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</si>
  <si>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</si>
  <si>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</si>
  <si>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</si>
  <si>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</si>
  <si>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</si>
  <si>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</si>
  <si>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</si>
  <si>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</si>
  <si>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</si>
  <si>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</si>
  <si>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</si>
  <si>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</si>
  <si>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</si>
  <si>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</si>
  <si>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</si>
  <si>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</si>
  <si>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</si>
  <si>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</si>
  <si>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</si>
  <si>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</si>
  <si>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</si>
  <si>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</si>
  <si>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</si>
  <si>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</si>
  <si>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</si>
  <si>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</si>
  <si>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</si>
  <si>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</si>
  <si>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</si>
  <si>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</si>
  <si>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</si>
  <si>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</si>
  <si>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</si>
  <si>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</si>
  <si>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</si>
  <si>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</si>
  <si>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</si>
  <si>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</si>
  <si>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</si>
  <si>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</si>
  <si>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</si>
  <si>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</si>
  <si>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</si>
  <si>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</si>
  <si>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</si>
  <si>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</si>
  <si>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</si>
  <si>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</si>
  <si>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</si>
  <si>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</si>
  <si>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</si>
  <si>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</si>
  <si>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</si>
  <si>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</si>
  <si>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</si>
  <si>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</si>
  <si>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</si>
  <si>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</si>
  <si>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</si>
  <si>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</si>
  <si>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</si>
  <si>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</si>
  <si>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</si>
  <si>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</si>
  <si>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</si>
  <si>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</si>
  <si>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</si>
  <si>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</si>
  <si>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</si>
  <si>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</si>
  <si>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</si>
  <si>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</si>
  <si>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</si>
  <si>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</si>
  <si>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</si>
  <si>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</si>
  <si>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</si>
  <si>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</si>
  <si>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</si>
  <si>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</si>
  <si>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</si>
  <si>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</si>
  <si>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</si>
  <si>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</si>
  <si>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</si>
  <si>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</si>
  <si>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</si>
  <si>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</si>
  <si>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</si>
  <si>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</si>
  <si>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</si>
  <si>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</si>
  <si>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</si>
  <si>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</si>
  <si>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</si>
  <si>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</si>
  <si>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</si>
  <si>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</si>
  <si>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</si>
  <si>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</si>
  <si>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</si>
  <si>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</si>
  <si>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</si>
  <si>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</si>
  <si>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</si>
  <si>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</si>
  <si>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</si>
  <si>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</si>
  <si>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</si>
  <si>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</si>
  <si>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</si>
  <si>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</si>
  <si>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</si>
  <si>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</si>
  <si>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</si>
  <si>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</si>
  <si>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</si>
  <si>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</si>
  <si>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</si>
  <si>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</si>
  <si>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</si>
  <si>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</si>
  <si>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</si>
  <si>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</si>
  <si>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</si>
  <si>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</si>
  <si>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</si>
  <si>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</si>
  <si>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</si>
  <si>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</si>
  <si>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</si>
  <si>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</si>
  <si>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</si>
  <si>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</si>
  <si>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</si>
  <si>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</si>
  <si>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</si>
  <si>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</si>
  <si>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</si>
  <si>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</si>
  <si>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</si>
  <si>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</si>
  <si>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</si>
  <si>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</si>
  <si>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</si>
  <si>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</si>
  <si>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</si>
  <si>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</si>
  <si>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</si>
  <si>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</si>
  <si>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</si>
  <si>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</si>
  <si>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</si>
  <si>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</si>
  <si>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</si>
  <si>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</si>
  <si>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</si>
  <si>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</si>
  <si>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</si>
  <si>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</si>
  <si>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</si>
  <si>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</si>
  <si>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</si>
  <si>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</si>
  <si>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</si>
  <si>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</si>
  <si>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</si>
  <si>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</si>
  <si>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</si>
  <si>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</si>
  <si>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</si>
  <si>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</si>
  <si>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</si>
  <si>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</si>
  <si>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</si>
  <si>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</si>
  <si>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</si>
  <si>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</si>
  <si>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</si>
  <si>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</si>
  <si>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</si>
  <si>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</si>
  <si>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</si>
  <si>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</si>
  <si>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</si>
  <si>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</si>
  <si>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</si>
  <si>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</si>
  <si>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</si>
  <si>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</si>
  <si>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</si>
  <si>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</si>
  <si>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</si>
  <si>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</si>
  <si>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</si>
  <si>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</si>
  <si>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</si>
  <si>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</si>
  <si>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</si>
  <si>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</si>
  <si>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</si>
  <si>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</si>
  <si>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</si>
  <si>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</si>
  <si>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</si>
  <si>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</si>
  <si>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</si>
  <si>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</si>
  <si>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</si>
  <si>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</si>
  <si>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</si>
  <si>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</si>
  <si>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</si>
  <si>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</si>
  <si>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</si>
  <si>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</si>
  <si>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</si>
  <si>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</si>
  <si>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</si>
  <si>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</si>
  <si>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</si>
  <si>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</si>
  <si>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</si>
  <si>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</si>
  <si>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</si>
  <si>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</si>
  <si>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</si>
  <si>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</si>
  <si>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</si>
  <si>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</si>
  <si>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</si>
  <si>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</si>
  <si>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</si>
  <si>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</si>
  <si>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</si>
  <si>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</si>
  <si>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</si>
  <si>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</si>
  <si>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</si>
  <si>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</si>
  <si>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</si>
  <si>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</si>
  <si>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</si>
  <si>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</si>
  <si>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</si>
  <si>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</si>
  <si>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</si>
  <si>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</si>
  <si>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</si>
  <si>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</si>
  <si>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</si>
  <si>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</si>
  <si>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</si>
  <si>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</si>
  <si>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</si>
  <si>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</si>
  <si>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</si>
  <si>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</si>
  <si>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</si>
  <si>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</si>
  <si>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</si>
  <si>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</si>
  <si>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</si>
  <si>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</si>
  <si>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</si>
  <si>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</si>
  <si>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</si>
  <si>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</si>
  <si>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</si>
  <si>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</si>
  <si>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</si>
  <si>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</si>
  <si>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</si>
  <si>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</si>
  <si>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</si>
  <si>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</si>
  <si>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</si>
  <si>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</si>
  <si>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</si>
  <si>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</si>
  <si>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</si>
  <si>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</si>
  <si>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</si>
  <si>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</si>
  <si>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</si>
  <si>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</si>
  <si>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</si>
  <si>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</si>
  <si>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</si>
  <si>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</si>
  <si>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</si>
  <si>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</si>
  <si>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</si>
  <si>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</si>
  <si>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</si>
  <si>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</si>
  <si>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</si>
  <si>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</si>
  <si>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</si>
  <si>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</si>
  <si>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</si>
  <si>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</si>
  <si>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</si>
  <si>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</si>
  <si>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</si>
  <si>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</si>
  <si>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</si>
  <si>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</si>
  <si>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</si>
  <si>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</si>
  <si>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</si>
  <si>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</si>
  <si>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</si>
  <si>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</si>
  <si>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</si>
  <si>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</si>
  <si>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</si>
  <si>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</si>
  <si>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</si>
  <si>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</si>
  <si>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</si>
  <si>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</si>
  <si>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</si>
  <si>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</si>
  <si>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</si>
  <si>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</si>
  <si>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</si>
  <si>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</si>
  <si>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</si>
  <si>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</si>
  <si>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</si>
  <si>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</si>
  <si>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</si>
  <si>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</si>
  <si>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</si>
  <si>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</si>
  <si>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</si>
  <si>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</si>
  <si>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</si>
  <si>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</si>
  <si>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</si>
  <si>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</si>
  <si>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</si>
  <si>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</si>
  <si>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</si>
  <si>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</si>
  <si>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</si>
  <si>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</si>
  <si>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</si>
  <si>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</si>
  <si>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</si>
  <si>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</si>
  <si>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</si>
  <si>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</si>
  <si>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</si>
  <si>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</si>
  <si>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</si>
  <si>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</si>
  <si>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</si>
  <si>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</si>
  <si>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</si>
  <si>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</si>
  <si>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</si>
  <si>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</si>
  <si>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</si>
  <si>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</si>
  <si>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</si>
  <si>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</si>
  <si>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</si>
  <si>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</si>
  <si>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</si>
  <si>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</si>
  <si>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</si>
  <si>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</si>
  <si>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</si>
  <si>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</si>
  <si>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</si>
  <si>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</si>
  <si>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</si>
  <si>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</si>
  <si>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</si>
  <si>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</si>
  <si>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</si>
  <si>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</si>
  <si>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</si>
  <si>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</si>
  <si>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</si>
  <si>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</si>
  <si>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</si>
  <si>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</si>
  <si>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</si>
  <si>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</si>
  <si>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</si>
  <si>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</si>
  <si>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</si>
  <si>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</si>
  <si>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</si>
  <si>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</si>
  <si>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</si>
  <si>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</si>
  <si>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</si>
  <si>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</si>
  <si>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</si>
  <si>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</si>
  <si>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</si>
  <si>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</si>
  <si>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</si>
  <si>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</si>
  <si>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</si>
  <si>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</si>
  <si>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</si>
  <si>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</si>
  <si>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</si>
  <si>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</si>
  <si>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</si>
  <si>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</si>
  <si>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</si>
  <si>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</si>
  <si>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</si>
  <si>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</si>
  <si>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</si>
  <si>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</si>
  <si>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</si>
  <si>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</si>
  <si>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</si>
  <si>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</si>
  <si>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</si>
  <si>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</si>
  <si>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</si>
  <si>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</si>
  <si>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</si>
  <si>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</si>
  <si>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</si>
  <si>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</si>
  <si>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</si>
  <si>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</si>
  <si>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</si>
  <si>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</si>
  <si>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</si>
  <si>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</si>
  <si>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</si>
  <si>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</si>
  <si>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</si>
  <si>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</si>
  <si>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</si>
  <si>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</si>
  <si>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</si>
  <si>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</si>
  <si>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</si>
  <si>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</si>
  <si>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</si>
  <si>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</si>
  <si>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</si>
  <si>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</si>
  <si>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</si>
  <si>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</si>
  <si>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</si>
  <si>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</si>
  <si>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</si>
  <si>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</si>
  <si>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</si>
  <si>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</si>
  <si>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</si>
  <si>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</si>
  <si>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</si>
  <si>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</si>
  <si>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</si>
  <si>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</si>
  <si>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</si>
  <si>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</si>
  <si>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</si>
  <si>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</si>
  <si>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</si>
  <si>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</si>
  <si>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</si>
  <si>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</si>
  <si>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</si>
  <si>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</si>
  <si>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</si>
  <si>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</si>
  <si>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</si>
  <si>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</si>
  <si>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</si>
  <si>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</si>
  <si>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</si>
  <si>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</si>
  <si>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</si>
  <si>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</si>
  <si>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</si>
  <si>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</si>
  <si>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</si>
  <si>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</si>
  <si>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</si>
  <si>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</si>
  <si>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</si>
  <si>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</si>
  <si>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</si>
  <si>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</si>
  <si>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</si>
  <si>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</si>
  <si>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</si>
  <si>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</si>
  <si>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</si>
  <si>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</si>
  <si>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</si>
  <si>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</si>
  <si>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</si>
  <si>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</si>
  <si>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</si>
  <si>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</si>
  <si>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</si>
  <si>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</si>
  <si>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</si>
  <si>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</si>
  <si>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</si>
  <si>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</si>
  <si>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</si>
  <si>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</si>
  <si>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</si>
  <si>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</si>
  <si>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</si>
  <si>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</si>
  <si>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</si>
  <si>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</si>
  <si>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</si>
  <si>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</si>
  <si>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</si>
  <si>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</si>
  <si>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</si>
  <si>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</si>
  <si>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</si>
  <si>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</si>
  <si>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</si>
  <si>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</si>
  <si>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</si>
  <si>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</si>
  <si>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</si>
  <si>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</si>
  <si>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</si>
  <si>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</si>
  <si>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</si>
  <si>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</si>
  <si>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</si>
  <si>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</si>
  <si>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</si>
  <si>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</si>
  <si>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</si>
  <si>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</si>
  <si>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</si>
  <si>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</si>
  <si>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</si>
  <si>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</si>
  <si>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</si>
  <si>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</si>
  <si>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</si>
  <si>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</si>
  <si>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</si>
  <si>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</si>
  <si>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</si>
  <si>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</si>
  <si>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</si>
  <si>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</si>
  <si>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</si>
  <si>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</si>
  <si>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</si>
  <si>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</si>
  <si>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</si>
  <si>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</si>
  <si>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</si>
  <si>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</si>
  <si>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</si>
  <si>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</si>
  <si>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</si>
  <si>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</si>
  <si>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</si>
  <si>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</si>
  <si>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</si>
  <si>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</si>
  <si>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</si>
  <si>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</si>
  <si>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</si>
  <si>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</si>
  <si>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</si>
  <si>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</si>
  <si>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</si>
  <si>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</si>
  <si>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</si>
  <si>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</si>
  <si>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</si>
  <si>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</si>
  <si>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</si>
  <si>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</si>
  <si>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</si>
  <si>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</si>
  <si>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</si>
  <si>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</si>
  <si>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</si>
  <si>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</si>
  <si>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</si>
  <si>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</si>
  <si>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</si>
  <si>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</si>
  <si>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</si>
  <si>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</si>
  <si>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</si>
  <si>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</si>
  <si>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</si>
  <si>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</si>
  <si>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</si>
  <si>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</si>
  <si>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</si>
  <si>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</si>
  <si>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</si>
  <si>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</si>
  <si>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</si>
  <si>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</si>
  <si>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</si>
  <si>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</si>
  <si>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</si>
  <si>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</si>
  <si>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</si>
  <si>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</si>
  <si>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</si>
  <si>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</si>
  <si>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</si>
  <si>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</si>
  <si>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</si>
  <si>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</si>
  <si>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</si>
  <si>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</si>
  <si>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</si>
  <si>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</si>
  <si>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</si>
  <si>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</si>
  <si>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</si>
  <si>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</si>
  <si>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</si>
  <si>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</si>
  <si>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</si>
  <si>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</si>
  <si>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</si>
  <si>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</si>
  <si>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</si>
  <si>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</si>
  <si>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</si>
  <si>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</si>
  <si>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</si>
  <si>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</si>
  <si>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</si>
  <si>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</si>
  <si>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</si>
  <si>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</si>
  <si>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</si>
  <si>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</si>
  <si>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</si>
  <si>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</si>
  <si>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</si>
  <si>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</si>
  <si>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</si>
  <si>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</si>
  <si>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</si>
  <si>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</si>
  <si>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</si>
  <si>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</si>
  <si>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</si>
  <si>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</si>
  <si>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</si>
  <si>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</si>
  <si>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</si>
  <si>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</si>
  <si>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</si>
  <si>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</si>
  <si>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</si>
  <si>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</si>
  <si>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</si>
  <si>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</si>
  <si>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</si>
  <si>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</si>
  <si>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</si>
  <si>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</si>
  <si>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</si>
  <si>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</si>
  <si>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</si>
  <si>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</si>
  <si>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</si>
  <si>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</si>
  <si>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</si>
  <si>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</si>
  <si>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</si>
  <si>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</si>
  <si>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</si>
  <si>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</si>
  <si>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</si>
  <si>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</si>
  <si>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</si>
  <si>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</si>
  <si>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</si>
  <si>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</si>
  <si>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</si>
  <si>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</si>
  <si>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</si>
  <si>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</si>
  <si>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</si>
  <si>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</si>
  <si>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</si>
  <si>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</si>
  <si>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</si>
  <si>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</si>
  <si>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</si>
  <si>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</si>
  <si>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</si>
  <si>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</si>
  <si>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</si>
  <si>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</si>
  <si>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</si>
  <si>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</si>
  <si>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</si>
  <si>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</si>
  <si>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</si>
  <si>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</si>
  <si>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</si>
  <si>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</si>
  <si>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</si>
  <si>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</si>
  <si>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</si>
  <si>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</si>
  <si>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</si>
  <si>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</si>
  <si>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</si>
  <si>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</si>
  <si>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</si>
  <si>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</si>
  <si>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</si>
  <si>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</si>
  <si>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</si>
  <si>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</si>
  <si>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</si>
  <si>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</si>
  <si>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</si>
  <si>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</si>
  <si>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</si>
  <si>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</si>
  <si>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</si>
  <si>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</si>
  <si>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</si>
  <si>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</si>
  <si>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</si>
  <si>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</si>
  <si>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</si>
  <si>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</si>
  <si>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</si>
  <si>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</si>
  <si>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</si>
  <si>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</si>
  <si>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</si>
  <si>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</si>
  <si>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</si>
  <si>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</si>
  <si>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</si>
  <si>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</si>
  <si>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</si>
  <si>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</si>
  <si>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</si>
  <si>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</si>
  <si>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</si>
  <si>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</si>
  <si>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</si>
  <si>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</si>
  <si>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</si>
  <si>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</si>
  <si>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</si>
  <si>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</si>
  <si>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</si>
  <si>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</si>
  <si>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</si>
  <si>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</si>
  <si>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</si>
  <si>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</si>
  <si>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</si>
  <si>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</si>
  <si>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</si>
  <si>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</si>
  <si>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</si>
  <si>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</si>
  <si>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</si>
  <si>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</si>
  <si>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</si>
  <si>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</si>
  <si>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</si>
  <si>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</si>
  <si>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</si>
  <si>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</si>
  <si>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</si>
  <si>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</si>
  <si>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</si>
  <si>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</si>
  <si>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</si>
  <si>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</si>
  <si>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</si>
  <si>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</si>
  <si>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</si>
  <si>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</si>
  <si>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</si>
  <si>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</si>
  <si>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</si>
  <si>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</si>
  <si>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</si>
  <si>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</si>
  <si>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</si>
  <si>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</si>
  <si>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</si>
  <si>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</si>
  <si>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</si>
  <si>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</si>
  <si>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</si>
  <si>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</si>
  <si>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</si>
  <si>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</si>
  <si>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</si>
  <si>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</si>
  <si>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</si>
  <si>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</si>
  <si>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</si>
  <si>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</si>
  <si>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</si>
  <si>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</si>
  <si>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</si>
  <si>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</si>
  <si>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</si>
  <si>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</si>
  <si>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</si>
  <si>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</si>
  <si>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</si>
  <si>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</si>
  <si>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</si>
  <si>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</si>
  <si>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</si>
  <si>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</si>
  <si>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</si>
  <si>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</si>
  <si>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</si>
  <si>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</si>
  <si>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</si>
  <si>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</si>
  <si>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</si>
  <si>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</si>
  <si>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</si>
  <si>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</si>
  <si>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</si>
  <si>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</si>
  <si>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</si>
  <si>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</si>
  <si>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</si>
  <si>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</si>
  <si>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</si>
  <si>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</si>
  <si>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</si>
  <si>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</si>
  <si>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</si>
  <si>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</si>
  <si>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</si>
  <si>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</si>
  <si>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</si>
  <si>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</si>
  <si>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</si>
  <si>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</si>
  <si>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</si>
  <si>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</si>
  <si>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</si>
  <si>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</si>
  <si>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</si>
  <si>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</si>
  <si>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</si>
  <si>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</si>
  <si>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</si>
  <si>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</si>
  <si>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</si>
  <si>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</si>
  <si>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</si>
  <si>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</si>
  <si>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</si>
  <si>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</si>
  <si>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</si>
  <si>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</si>
  <si>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</si>
  <si>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</si>
  <si>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</si>
  <si>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</si>
  <si>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</si>
  <si>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</si>
  <si>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</si>
  <si>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</si>
  <si>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</si>
  <si>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</si>
  <si>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</si>
  <si>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</si>
  <si>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</si>
  <si>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</si>
  <si>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</si>
  <si>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</si>
  <si>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</si>
  <si>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</si>
  <si>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</si>
  <si>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</si>
  <si>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</si>
  <si>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</si>
  <si>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</si>
  <si>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</si>
  <si>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</si>
  <si>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</si>
  <si>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</si>
  <si>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</si>
  <si>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</si>
  <si>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</si>
  <si>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</si>
  <si>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</si>
  <si>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</si>
  <si>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</si>
  <si>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</si>
  <si>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</si>
  <si>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</si>
  <si>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</si>
  <si>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</si>
  <si>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</si>
  <si>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</si>
  <si>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</si>
  <si>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</si>
  <si>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</si>
  <si>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</si>
  <si>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</si>
  <si>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</si>
  <si>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</si>
  <si>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</si>
  <si>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</si>
  <si>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</si>
  <si>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</si>
  <si>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</si>
  <si>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</si>
  <si>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</si>
  <si>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</si>
  <si>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</si>
  <si>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</si>
  <si>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</si>
  <si>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</si>
  <si>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</si>
  <si>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</si>
  <si>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</si>
  <si>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</si>
  <si>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</si>
  <si>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</si>
  <si>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</si>
  <si>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</si>
  <si>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</si>
  <si>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</si>
  <si>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</si>
  <si>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</si>
  <si>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</si>
  <si>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</si>
  <si>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</si>
  <si>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</si>
  <si>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</si>
  <si>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</si>
  <si>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</si>
  <si>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</si>
  <si>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</si>
  <si>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</si>
  <si>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</si>
  <si>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</si>
  <si>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</si>
  <si>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</si>
  <si>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</si>
  <si>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</si>
  <si>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</si>
  <si>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</si>
  <si>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</si>
  <si>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</si>
  <si>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</si>
  <si>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</si>
  <si>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</si>
  <si>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</si>
  <si>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</si>
  <si>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</si>
  <si>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</si>
  <si>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</si>
  <si>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</si>
  <si>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</si>
  <si>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</si>
  <si>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</si>
  <si>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</si>
  <si>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</si>
  <si>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</si>
  <si>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</si>
  <si>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</si>
  <si>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</si>
  <si>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</si>
  <si>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</si>
  <si>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</si>
  <si>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</si>
  <si>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</si>
  <si>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</si>
  <si>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</si>
  <si>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</si>
  <si>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</si>
  <si>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</si>
  <si>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</si>
  <si>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</si>
  <si>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</si>
  <si>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</si>
  <si>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</si>
  <si>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</si>
  <si>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</si>
  <si>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</si>
  <si>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</si>
  <si>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</si>
  <si>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</si>
  <si>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</si>
  <si>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</si>
  <si>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</si>
  <si>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</si>
  <si>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</si>
  <si>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</si>
  <si>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</si>
  <si>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</si>
  <si>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</si>
  <si>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</si>
  <si>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</si>
  <si>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</si>
  <si>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</si>
  <si>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</si>
  <si>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</si>
  <si>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</si>
  <si>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</si>
  <si>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</si>
  <si>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</si>
  <si>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</si>
  <si>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</si>
  <si>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</si>
  <si>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</si>
  <si>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</si>
  <si>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</si>
  <si>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</si>
  <si>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</si>
  <si>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</si>
  <si>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</si>
  <si>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</si>
  <si>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</si>
  <si>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</si>
  <si>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</si>
  <si>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</si>
  <si>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</si>
  <si>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</si>
  <si>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</si>
  <si>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</si>
  <si>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</si>
  <si>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</si>
  <si>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</si>
  <si>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</si>
  <si>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</si>
  <si>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</si>
  <si>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</si>
  <si>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</si>
  <si>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</si>
  <si>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</si>
  <si>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</si>
  <si>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</si>
  <si>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</si>
  <si>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</si>
  <si>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</si>
  <si>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</si>
  <si>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</si>
  <si>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</si>
  <si>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</si>
  <si>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</si>
  <si>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</si>
  <si>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</si>
  <si>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</si>
  <si>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</si>
  <si>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</si>
  <si>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</si>
  <si>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</si>
  <si>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</si>
  <si>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</si>
  <si>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</si>
  <si>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</si>
  <si>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</si>
  <si>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</si>
  <si>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</si>
  <si>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</si>
  <si>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</si>
  <si>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</si>
  <si>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</si>
  <si>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</si>
  <si>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</si>
  <si>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</si>
  <si>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</si>
  <si>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</si>
  <si>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</si>
  <si>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</si>
  <si>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</si>
  <si>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</si>
  <si>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</si>
  <si>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</si>
  <si>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</si>
  <si>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</si>
  <si>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</si>
  <si>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</si>
  <si>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</si>
  <si>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</si>
  <si>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</si>
  <si>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</si>
  <si>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</si>
  <si>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</si>
  <si>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</si>
  <si>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</si>
  <si>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</si>
  <si>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</si>
  <si>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</si>
  <si>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</si>
  <si>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</si>
  <si>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</si>
  <si>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</si>
  <si>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</si>
  <si>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</si>
  <si>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</si>
  <si>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</si>
  <si>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</si>
  <si>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</si>
  <si>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</si>
  <si>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</si>
  <si>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</si>
  <si>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</si>
  <si>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</si>
  <si>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</si>
  <si>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</si>
  <si>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</si>
  <si>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</si>
  <si>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</si>
  <si>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</si>
  <si>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</si>
  <si>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</si>
  <si>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</si>
  <si>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</si>
  <si>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</si>
  <si>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</si>
  <si>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</si>
  <si>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</si>
  <si>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</si>
  <si>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</si>
  <si>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</si>
  <si>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</si>
  <si>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</si>
  <si>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</si>
  <si>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</si>
  <si>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</si>
  <si>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</si>
  <si>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</si>
  <si>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</si>
  <si>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</si>
  <si>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</si>
  <si>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</si>
  <si>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</si>
  <si>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</si>
  <si>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</si>
  <si>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</si>
  <si>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</si>
  <si>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</si>
  <si>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</si>
  <si>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</si>
  <si>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</si>
  <si>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</si>
  <si>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</si>
  <si>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</si>
  <si>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</si>
  <si>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</si>
  <si>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</si>
  <si>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</si>
  <si>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</si>
  <si>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</si>
  <si>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</si>
  <si>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</si>
  <si>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</si>
  <si>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</si>
  <si>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</si>
  <si>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</si>
  <si>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</si>
  <si>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</si>
  <si>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</si>
  <si>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</si>
  <si>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</si>
  <si>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</si>
  <si>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</si>
  <si>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</si>
  <si>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</si>
  <si>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</si>
  <si>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</si>
  <si>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</si>
  <si>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</si>
  <si>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</si>
  <si>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</si>
  <si>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</si>
  <si>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</si>
  <si>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</si>
  <si>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</si>
  <si>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</si>
  <si>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</si>
  <si>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</si>
  <si>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</si>
  <si>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</si>
  <si>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</si>
  <si>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</si>
  <si>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</si>
  <si>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</si>
  <si>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</si>
  <si>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</si>
  <si>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</si>
  <si>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</si>
  <si>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</si>
  <si>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</si>
  <si>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</si>
  <si>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</si>
  <si>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</si>
  <si>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</si>
  <si>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</si>
  <si>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</si>
  <si>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</si>
  <si>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</si>
  <si>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</si>
  <si>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</si>
  <si>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</si>
  <si>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</si>
  <si>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</si>
  <si>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</si>
  <si>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</si>
  <si>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</si>
  <si>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</si>
  <si>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</si>
  <si>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</si>
  <si>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</si>
  <si>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</si>
  <si>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</si>
  <si>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</si>
  <si>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</si>
  <si>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</si>
  <si>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</si>
  <si>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</si>
  <si>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</si>
  <si>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</si>
  <si>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</si>
  <si>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</si>
  <si>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</si>
  <si>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</si>
  <si>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</si>
  <si>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</si>
  <si>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</si>
  <si>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</si>
  <si>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</si>
  <si>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</si>
  <si>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</si>
  <si>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</si>
  <si>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</si>
  <si>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</si>
  <si>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</si>
  <si>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</si>
  <si>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</si>
  <si>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</si>
  <si>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</si>
  <si>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</si>
  <si>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</si>
  <si>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</si>
  <si>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</si>
  <si>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</si>
  <si>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</si>
  <si>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</si>
  <si>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</si>
  <si>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</si>
  <si>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</si>
  <si>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</si>
  <si>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</si>
  <si>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</si>
  <si>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</si>
  <si>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</si>
  <si>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</si>
  <si>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</si>
  <si>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</si>
  <si>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</si>
  <si>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</si>
  <si>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</si>
  <si>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</si>
  <si>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</si>
  <si>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</si>
  <si>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</si>
  <si>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</si>
  <si>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</si>
  <si>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</si>
  <si>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</si>
  <si>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</si>
  <si>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</si>
  <si>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</si>
  <si>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</si>
  <si>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</si>
  <si>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</si>
  <si>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</si>
  <si>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</si>
  <si>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</si>
  <si>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</si>
  <si>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</si>
  <si>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</si>
  <si>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</si>
  <si>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</si>
  <si>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</si>
  <si>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</si>
  <si>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</si>
  <si>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</si>
  <si>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</si>
  <si>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</si>
  <si>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</si>
  <si>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</si>
  <si>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</si>
  <si>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</si>
  <si>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</si>
  <si>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</si>
  <si>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</si>
  <si>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</si>
  <si>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</si>
  <si>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</si>
  <si>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</si>
  <si>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</si>
  <si>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</si>
  <si>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</si>
  <si>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</si>
  <si>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</si>
  <si>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</si>
  <si>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</si>
  <si>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</si>
  <si>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</si>
  <si>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</si>
  <si>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</si>
  <si>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</si>
  <si>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</si>
  <si>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</si>
  <si>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</si>
  <si>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</si>
  <si>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</si>
  <si>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</si>
  <si>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</si>
  <si>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</si>
  <si>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</si>
  <si>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</si>
  <si>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</si>
  <si>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</si>
  <si>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</si>
  <si>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</si>
  <si>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</si>
  <si>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</si>
  <si>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</si>
  <si>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</si>
  <si>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</si>
  <si>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</si>
  <si>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</si>
  <si>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</si>
  <si>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</si>
  <si>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</si>
  <si>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</si>
  <si>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</si>
  <si>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</si>
  <si>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</si>
  <si>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</si>
  <si>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</si>
  <si>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</si>
  <si>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</si>
  <si>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</si>
  <si>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</si>
  <si>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</si>
  <si>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</si>
  <si>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</si>
  <si>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</si>
  <si>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</si>
  <si>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</si>
  <si>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</si>
  <si>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</si>
  <si>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</si>
  <si>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</si>
  <si>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</si>
  <si>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</si>
  <si>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</si>
  <si>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</si>
  <si>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</si>
  <si>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</si>
  <si>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</si>
  <si>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</si>
  <si>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</si>
  <si>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</si>
  <si>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</si>
  <si>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</si>
  <si>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</si>
  <si>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</si>
  <si>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</si>
  <si>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</si>
  <si>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</si>
  <si>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</si>
  <si>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</si>
  <si>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</si>
  <si>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</si>
  <si>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</si>
  <si>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</si>
  <si>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</si>
  <si>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</si>
  <si>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</si>
  <si>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</si>
  <si>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</si>
  <si>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</si>
  <si>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</si>
  <si>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</si>
  <si>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</si>
  <si>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</si>
  <si>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</si>
  <si>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</si>
  <si>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</si>
  <si>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</si>
  <si>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</si>
  <si>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</si>
  <si>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</si>
  <si>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</si>
  <si>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</si>
  <si>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</si>
  <si>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</si>
  <si>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</si>
  <si>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</si>
  <si>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</si>
  <si>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</si>
  <si>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</si>
  <si>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</si>
  <si>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</si>
  <si>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</si>
  <si>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</si>
  <si>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</si>
  <si>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</si>
  <si>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</si>
  <si>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</si>
  <si>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</si>
  <si>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</si>
  <si>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</si>
  <si>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</si>
  <si>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</si>
  <si>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</si>
  <si>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</si>
  <si>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</si>
  <si>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</si>
  <si>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</si>
  <si>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</si>
  <si>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</si>
  <si>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</si>
  <si>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</si>
  <si>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</si>
  <si>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</si>
  <si>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</si>
  <si>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</si>
  <si>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</si>
  <si>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</si>
  <si>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</si>
  <si>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</si>
  <si>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</si>
  <si>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</si>
  <si>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</si>
  <si>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</si>
  <si>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</si>
  <si>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</si>
  <si>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</si>
  <si>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</si>
  <si>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</si>
  <si>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</si>
  <si>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</si>
  <si>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</si>
  <si>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</si>
  <si>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</si>
  <si>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</si>
  <si>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</si>
  <si>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</si>
  <si>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</si>
  <si>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</si>
  <si>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</si>
  <si>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</si>
  <si>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</si>
  <si>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</si>
  <si>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</si>
  <si>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</si>
  <si>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</si>
  <si>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</si>
  <si>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</si>
  <si>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</si>
  <si>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</si>
  <si>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</si>
  <si>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</si>
  <si>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</si>
  <si>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</si>
  <si>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</si>
  <si>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</si>
  <si>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</si>
  <si>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</si>
  <si>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</si>
  <si>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</si>
  <si>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</si>
  <si>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</si>
  <si>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</si>
  <si>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</si>
  <si>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</si>
  <si>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</si>
  <si>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</si>
  <si>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</si>
  <si>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</si>
  <si>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</si>
  <si>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</si>
  <si>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</si>
  <si>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</si>
  <si>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</si>
  <si>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</si>
  <si>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</si>
  <si>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</si>
  <si>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</si>
  <si>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</si>
  <si>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</si>
  <si>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</si>
  <si>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</si>
  <si>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</si>
  <si>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</si>
  <si>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</si>
  <si>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</si>
  <si>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</si>
  <si>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</si>
  <si>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</si>
  <si>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</si>
  <si>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</si>
  <si>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</si>
  <si>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</si>
  <si>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</si>
  <si>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</si>
  <si>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</si>
  <si>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</si>
  <si>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</si>
  <si>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</si>
  <si>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</si>
  <si>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</si>
  <si>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</si>
  <si>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</si>
  <si>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</si>
  <si>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</si>
  <si>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</si>
  <si>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</si>
  <si>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</si>
  <si>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</si>
  <si>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</si>
  <si>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</si>
  <si>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</si>
  <si>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</si>
  <si>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</si>
  <si>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</si>
  <si>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</si>
  <si>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</si>
  <si>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</si>
  <si>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</si>
  <si>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</si>
  <si>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</si>
  <si>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</si>
  <si>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</si>
  <si>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</si>
  <si>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</si>
  <si>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</si>
  <si>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</si>
  <si>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</si>
  <si>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</si>
  <si>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</si>
  <si>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</si>
  <si>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</si>
  <si>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</si>
  <si>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</si>
  <si>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</si>
  <si>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</si>
  <si>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</si>
  <si>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</si>
  <si>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</si>
  <si>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</si>
  <si>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</si>
  <si>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</si>
  <si>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</si>
  <si>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</si>
  <si>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</si>
  <si>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</si>
  <si>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</si>
  <si>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</si>
  <si>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</si>
  <si>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</si>
  <si>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</si>
  <si>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</si>
  <si>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</si>
  <si>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</si>
  <si>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</si>
  <si>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</si>
  <si>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</si>
  <si>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</si>
  <si>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</si>
  <si>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</si>
  <si>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</si>
  <si>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</si>
  <si>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</si>
  <si>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</si>
  <si>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</si>
  <si>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</si>
  <si>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</si>
  <si>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</si>
  <si>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</si>
  <si>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</si>
  <si>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</si>
  <si>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</si>
  <si>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</si>
  <si>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</si>
  <si>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</si>
  <si>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</si>
  <si>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</si>
  <si>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</si>
  <si>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</si>
  <si>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</si>
  <si>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</si>
  <si>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</si>
  <si>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</si>
  <si>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</si>
  <si>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</si>
  <si>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</si>
  <si>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</si>
  <si>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</si>
  <si>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</si>
  <si>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</si>
  <si>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</si>
  <si>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</si>
  <si>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</si>
  <si>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</si>
  <si>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</si>
  <si>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</si>
  <si>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</si>
  <si>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</si>
  <si>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</si>
  <si>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</si>
  <si>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</si>
  <si>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</si>
  <si>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</si>
  <si>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</si>
  <si>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</si>
  <si>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</si>
  <si>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</si>
  <si>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</si>
  <si>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</si>
  <si>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</si>
  <si>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</si>
  <si>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</si>
  <si>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</si>
  <si>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</si>
  <si>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</si>
  <si>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</si>
  <si>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</si>
  <si>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</si>
  <si>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</si>
  <si>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</si>
  <si>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</si>
  <si>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</si>
  <si>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</si>
  <si>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</si>
  <si>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</si>
  <si>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</si>
  <si>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</si>
  <si>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</si>
  <si>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</si>
  <si>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</si>
  <si>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</si>
  <si>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</si>
  <si>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</si>
  <si>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</si>
  <si>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</si>
  <si>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</si>
  <si>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</si>
  <si>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</si>
  <si>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</si>
  <si>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</si>
  <si>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</si>
  <si>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</si>
  <si>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</si>
  <si>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</si>
  <si>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</si>
  <si>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</si>
  <si>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</si>
  <si>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</si>
  <si>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</si>
  <si>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</si>
  <si>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</si>
  <si>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</si>
  <si>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</si>
  <si>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</si>
  <si>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</si>
  <si>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</si>
  <si>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</si>
  <si>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</si>
  <si>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</si>
  <si>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</si>
  <si>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</si>
  <si>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</si>
  <si>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</si>
  <si>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</si>
  <si>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</si>
  <si>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</si>
  <si>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</si>
  <si>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</si>
  <si>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</si>
  <si>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</si>
  <si>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</si>
  <si>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</si>
  <si>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</si>
  <si>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</si>
  <si>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</si>
  <si>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</si>
  <si>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</si>
  <si>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</si>
  <si>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</si>
  <si>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</si>
  <si>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</si>
  <si>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</si>
  <si>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</si>
  <si>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</si>
  <si>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</si>
  <si>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</si>
  <si>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</si>
  <si>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</si>
  <si>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</si>
  <si>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</si>
  <si>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</si>
  <si>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</si>
  <si>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</si>
  <si>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</si>
  <si>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</si>
  <si>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</si>
  <si>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</si>
  <si>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</si>
  <si>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</si>
  <si>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</si>
  <si>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</si>
  <si>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</si>
  <si>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</si>
  <si>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</si>
  <si>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</si>
  <si>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</si>
  <si>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</si>
  <si>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</si>
  <si>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</si>
  <si>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</si>
  <si>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</si>
  <si>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</si>
  <si>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</si>
  <si>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</si>
  <si>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</si>
  <si>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</si>
  <si>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</si>
  <si>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</si>
  <si>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</si>
  <si>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</si>
  <si>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</si>
  <si>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</si>
  <si>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</si>
  <si>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</si>
  <si>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</si>
  <si>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</si>
  <si>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</si>
  <si>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</si>
  <si>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</si>
  <si>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</si>
  <si>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</si>
  <si>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</si>
  <si>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</si>
  <si>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</si>
  <si>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</si>
  <si>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</si>
  <si>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</si>
  <si>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</si>
  <si>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</si>
  <si>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</si>
  <si>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</si>
  <si>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</si>
  <si>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</si>
  <si>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</si>
  <si>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</si>
  <si>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</si>
  <si>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</si>
  <si>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</si>
  <si>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</si>
  <si>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</si>
  <si>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</si>
  <si>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</si>
  <si>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</si>
  <si>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</si>
  <si>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</si>
  <si>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</si>
  <si>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</si>
  <si>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</si>
  <si>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</si>
  <si>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</si>
  <si>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</si>
  <si>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</si>
  <si>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</si>
  <si>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</si>
  <si>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</si>
  <si>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</si>
  <si>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</si>
  <si>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</si>
  <si>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</si>
  <si>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</si>
  <si>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</si>
  <si>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</si>
  <si>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</si>
  <si>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</si>
  <si>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</si>
  <si>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</si>
  <si>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</si>
  <si>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</si>
  <si>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</si>
  <si>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</si>
  <si>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</si>
  <si>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</si>
  <si>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</si>
  <si>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</si>
  <si>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</si>
  <si>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</si>
  <si>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</si>
  <si>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</si>
  <si>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</si>
  <si>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</si>
  <si>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</si>
  <si>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</si>
  <si>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</si>
  <si>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</si>
  <si>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</si>
  <si>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</si>
  <si>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</si>
  <si>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</si>
  <si>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</si>
  <si>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</si>
  <si>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</si>
  <si>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</si>
  <si>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</si>
  <si>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</si>
  <si>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</si>
  <si>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</si>
  <si>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</si>
  <si>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</si>
  <si>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</si>
  <si>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</si>
  <si>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</si>
  <si>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</si>
  <si>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</si>
  <si>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</si>
  <si>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</si>
  <si>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</si>
  <si>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</si>
  <si>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</si>
  <si>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</si>
  <si>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</si>
  <si>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</si>
  <si>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</si>
  <si>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</si>
  <si>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</si>
  <si>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</si>
  <si>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</si>
  <si>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</si>
  <si>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</si>
  <si>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</si>
  <si>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</si>
  <si>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</si>
  <si>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</si>
  <si>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</si>
  <si>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</si>
  <si>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</si>
  <si>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</si>
  <si>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</si>
  <si>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</si>
  <si>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</si>
  <si>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</si>
  <si>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</si>
  <si>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</si>
  <si>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</si>
  <si>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</si>
  <si>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</si>
  <si>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</si>
  <si>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</si>
  <si>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</si>
  <si>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</si>
  <si>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</si>
  <si>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</si>
  <si>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</si>
  <si>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</si>
  <si>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</si>
  <si>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</si>
  <si>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</si>
  <si>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</si>
  <si>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</si>
  <si>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</si>
  <si>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</si>
  <si>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</si>
  <si>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</si>
  <si>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</si>
  <si>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</si>
  <si>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</si>
  <si>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</si>
  <si>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</si>
  <si>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</si>
  <si>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</si>
  <si>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</si>
  <si>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</si>
  <si>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</si>
  <si>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</si>
  <si>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</si>
  <si>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</si>
  <si>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</si>
  <si>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</si>
  <si>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</si>
  <si>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</si>
  <si>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</si>
  <si>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</si>
  <si>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</si>
  <si>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</si>
  <si>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</si>
  <si>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</si>
  <si>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</si>
  <si>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</si>
  <si>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</si>
  <si>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</si>
  <si>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</si>
  <si>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</si>
  <si>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</si>
  <si>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</si>
  <si>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</si>
  <si>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</si>
  <si>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</si>
  <si>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</si>
  <si>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</si>
  <si>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</si>
  <si>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</si>
  <si>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</si>
  <si>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</si>
  <si>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</si>
  <si>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</si>
  <si>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</si>
  <si>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</si>
  <si>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</si>
  <si>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</si>
  <si>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</si>
  <si>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</si>
  <si>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</si>
  <si>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</si>
  <si>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</si>
  <si>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</si>
  <si>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</si>
  <si>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</si>
  <si>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</si>
  <si>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</si>
  <si>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</si>
  <si>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</si>
  <si>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</si>
  <si>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</si>
  <si>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</si>
  <si>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</si>
  <si>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</si>
  <si>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</si>
  <si>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</si>
  <si>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</si>
  <si>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</si>
  <si>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</si>
  <si>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</si>
  <si>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</si>
  <si>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</si>
  <si>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</si>
  <si>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</si>
  <si>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</si>
  <si>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</si>
  <si>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</si>
  <si>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</si>
  <si>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</si>
  <si>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</si>
  <si>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</si>
  <si>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</si>
  <si>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</si>
  <si>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</si>
  <si>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</si>
  <si>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</si>
  <si>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</si>
  <si>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</si>
  <si>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</si>
  <si>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</si>
  <si>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</si>
  <si>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</si>
  <si>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</si>
  <si>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</si>
  <si>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</si>
  <si>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</si>
  <si>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</si>
  <si>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</si>
  <si>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</si>
  <si>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</si>
  <si>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</si>
  <si>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</si>
  <si>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</si>
  <si>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</si>
  <si>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</si>
  <si>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</si>
  <si>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</si>
  <si>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</si>
  <si>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</si>
  <si>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</si>
  <si>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</si>
  <si>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</si>
  <si>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</si>
  <si>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</si>
  <si>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</si>
  <si>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</si>
  <si>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</si>
  <si>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</si>
  <si>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</si>
  <si>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</si>
  <si>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</si>
  <si>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</si>
  <si>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</si>
  <si>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</si>
  <si>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</si>
  <si>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</si>
  <si>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</si>
  <si>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</si>
  <si>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</si>
  <si>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</si>
  <si>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</si>
  <si>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</si>
  <si>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</si>
  <si>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</si>
  <si>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</si>
  <si>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</si>
  <si>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</si>
  <si>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</si>
  <si>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</si>
  <si>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</si>
  <si>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</si>
  <si>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</si>
  <si>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</si>
  <si>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</si>
  <si>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</si>
  <si>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</si>
  <si>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</si>
  <si>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</si>
  <si>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</si>
  <si>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</si>
  <si>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</si>
  <si>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</si>
  <si>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</si>
  <si>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</si>
  <si>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</si>
  <si>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</si>
  <si>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</si>
  <si>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</si>
  <si>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</si>
  <si>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</si>
  <si>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</si>
  <si>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</si>
  <si>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</si>
  <si>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</si>
  <si>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</si>
  <si>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</si>
  <si>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</si>
  <si>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</si>
  <si>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</si>
  <si>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</si>
  <si>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</si>
  <si>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</si>
  <si>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</si>
  <si>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</si>
  <si>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</si>
  <si>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</si>
  <si>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</si>
  <si>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</si>
  <si>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</si>
  <si>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</si>
  <si>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</si>
  <si>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</si>
  <si>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</si>
  <si>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</si>
  <si>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</si>
  <si>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</si>
  <si>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</si>
  <si>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</si>
  <si>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</si>
  <si>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</si>
  <si>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</si>
  <si>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</si>
  <si>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</si>
  <si>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</si>
  <si>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</si>
  <si>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</si>
  <si>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</si>
  <si>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</si>
  <si>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</si>
  <si>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</si>
  <si>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</si>
  <si>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</si>
  <si>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</si>
  <si>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</si>
  <si>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</si>
  <si>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</si>
  <si>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</si>
  <si>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</si>
  <si>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</si>
  <si>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</si>
  <si>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</si>
  <si>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</si>
  <si>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</si>
  <si>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</si>
  <si>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</si>
  <si>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</si>
  <si>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</si>
  <si>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</si>
  <si>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</si>
  <si>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</si>
  <si>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</si>
  <si>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</si>
  <si>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</si>
  <si>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</si>
  <si>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</si>
  <si>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</si>
  <si>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</si>
  <si>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</si>
  <si>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</si>
  <si>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</si>
  <si>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</si>
  <si>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</si>
  <si>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</si>
  <si>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</si>
  <si>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</si>
  <si>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</si>
  <si>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</si>
  <si>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</si>
  <si>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</si>
  <si>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</si>
  <si>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</si>
  <si>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</si>
  <si>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</si>
  <si>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</si>
  <si>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</si>
  <si>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</si>
  <si>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</si>
  <si>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</si>
  <si>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</si>
  <si>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</si>
  <si>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</si>
  <si>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</si>
  <si>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</si>
  <si>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</si>
  <si>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</si>
  <si>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</si>
  <si>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</si>
  <si>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</si>
  <si>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</si>
  <si>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</si>
  <si>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</si>
  <si>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</si>
  <si>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</si>
  <si>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</si>
  <si>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</si>
  <si>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</si>
  <si>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</si>
  <si>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</si>
  <si>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</si>
  <si>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</si>
  <si>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</si>
  <si>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</si>
  <si>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</si>
  <si>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</si>
  <si>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</si>
  <si>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</si>
  <si>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</si>
  <si>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</si>
  <si>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</si>
  <si>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</si>
  <si>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</si>
  <si>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</si>
  <si>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</si>
  <si>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</si>
  <si>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</si>
  <si>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</si>
  <si>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</si>
  <si>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</si>
  <si>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</si>
  <si>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</si>
  <si>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</si>
  <si>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</si>
  <si>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</si>
  <si>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</si>
  <si>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</si>
  <si>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</si>
  <si>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</si>
  <si>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</si>
  <si>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</si>
  <si>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</si>
  <si>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</si>
  <si>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</si>
  <si>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</si>
  <si>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</si>
  <si>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</si>
  <si>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</si>
  <si>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</si>
  <si>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</si>
  <si>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</si>
  <si>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</si>
  <si>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</si>
  <si>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</si>
  <si>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</si>
  <si>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</si>
  <si>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</si>
  <si>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</si>
  <si>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</si>
  <si>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</si>
  <si>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</si>
  <si>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</si>
  <si>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</si>
  <si>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</si>
  <si>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</si>
  <si>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</si>
  <si>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</si>
  <si>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</si>
  <si>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</si>
  <si>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</si>
  <si>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</si>
  <si>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</si>
  <si>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</si>
  <si>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</si>
  <si>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</si>
  <si>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</si>
  <si>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</si>
  <si>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</si>
  <si>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</si>
  <si>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</si>
  <si>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</si>
  <si>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</si>
  <si>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</si>
  <si>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</si>
  <si>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</si>
  <si>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</si>
  <si>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</si>
  <si>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</si>
  <si>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</si>
  <si>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</si>
  <si>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</si>
  <si>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</si>
  <si>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</si>
  <si>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</si>
  <si>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</si>
  <si>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</si>
  <si>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</si>
  <si>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</si>
  <si>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</si>
  <si>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</si>
  <si>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</si>
  <si>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</si>
  <si>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</si>
  <si>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</si>
  <si>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</si>
  <si>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</si>
  <si>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</si>
  <si>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</si>
  <si>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</si>
  <si>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</si>
  <si>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</si>
  <si>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</si>
  <si>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</si>
  <si>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</si>
  <si>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</si>
  <si>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</si>
  <si>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</si>
  <si>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</si>
  <si>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</si>
  <si>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</si>
  <si>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</si>
  <si>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</si>
  <si>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</si>
  <si>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</si>
  <si>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</si>
  <si>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</si>
  <si>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</si>
  <si>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</si>
  <si>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</si>
  <si>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</si>
  <si>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</si>
  <si>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</si>
  <si>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</si>
  <si>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</si>
  <si>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</si>
  <si>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</si>
  <si>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</si>
  <si>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</si>
  <si>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</si>
  <si>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</si>
  <si>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</si>
  <si>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</si>
  <si>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</si>
  <si>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</si>
  <si>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</si>
  <si>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</si>
  <si>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</si>
  <si>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</si>
  <si>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</si>
  <si>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</si>
  <si>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</si>
  <si>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</si>
  <si>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</si>
  <si>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</si>
  <si>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</si>
  <si>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</si>
  <si>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</si>
  <si>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</si>
  <si>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</si>
  <si>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</si>
  <si>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</si>
  <si>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</si>
  <si>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</si>
  <si>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</si>
  <si>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</si>
  <si>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</si>
  <si>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</si>
  <si>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</si>
  <si>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</si>
  <si>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</si>
  <si>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</si>
  <si>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</si>
  <si>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</si>
  <si>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</si>
  <si>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</si>
  <si>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</si>
  <si>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</si>
  <si>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</si>
  <si>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</si>
  <si>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</si>
  <si>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</si>
  <si>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</si>
  <si>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</si>
  <si>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</si>
  <si>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</si>
  <si>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</si>
  <si>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</si>
  <si>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</si>
  <si>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</si>
  <si>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</si>
  <si>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</si>
  <si>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</si>
  <si>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</si>
  <si>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</si>
  <si>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</si>
  <si>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</si>
  <si>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</si>
  <si>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</si>
  <si>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</si>
  <si>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</si>
  <si>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</si>
  <si>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</si>
  <si>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</si>
  <si>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</si>
  <si>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</si>
  <si>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</si>
  <si>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</si>
  <si>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</si>
  <si>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</si>
  <si>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</si>
  <si>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</si>
  <si>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</si>
  <si>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</si>
  <si>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</si>
  <si>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</si>
  <si>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</si>
  <si>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</si>
  <si>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</si>
  <si>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</si>
  <si>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</si>
  <si>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</si>
  <si>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</si>
  <si>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</si>
  <si>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</si>
  <si>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</si>
  <si>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</si>
  <si>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</si>
  <si>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</si>
  <si>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</si>
  <si>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</si>
  <si>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</si>
  <si>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</si>
  <si>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</si>
  <si>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</si>
  <si>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</si>
  <si>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</si>
  <si>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</si>
  <si>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</si>
  <si>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</si>
  <si>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</si>
  <si>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</si>
  <si>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</si>
  <si>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</si>
  <si>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</si>
  <si>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</si>
  <si>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</si>
  <si>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</si>
  <si>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</si>
  <si>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</si>
  <si>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</si>
  <si>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</si>
  <si>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</si>
  <si>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</si>
  <si>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</si>
  <si>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</si>
  <si>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</si>
  <si>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</si>
  <si>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</si>
  <si>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</si>
  <si>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</si>
  <si>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</si>
  <si>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</si>
  <si>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</si>
  <si>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</si>
  <si>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</si>
  <si>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</si>
  <si>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</si>
  <si>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</si>
  <si>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</si>
  <si>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</si>
  <si>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</si>
  <si>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</si>
  <si>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</si>
  <si>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</si>
  <si>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</si>
  <si>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</si>
  <si>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</si>
  <si>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</si>
  <si>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</si>
  <si>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</si>
  <si>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</si>
  <si>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</si>
  <si>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</si>
  <si>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</si>
  <si>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</si>
  <si>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</si>
  <si>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</si>
  <si>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</si>
  <si>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</si>
  <si>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</si>
  <si>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</si>
  <si>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</si>
  <si>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</si>
  <si>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</si>
  <si>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</si>
  <si>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</si>
  <si>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</si>
  <si>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</si>
  <si>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</si>
  <si>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</si>
  <si>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</si>
  <si>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</si>
  <si>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</si>
  <si>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</si>
  <si>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</si>
  <si>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</si>
  <si>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</si>
  <si>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</si>
  <si>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</si>
  <si>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</si>
  <si>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</si>
  <si>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</si>
  <si>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</si>
  <si>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</si>
  <si>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</si>
  <si>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</si>
  <si>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</si>
  <si>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</si>
  <si>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</si>
  <si>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</si>
  <si>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</si>
  <si>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</si>
  <si>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</si>
  <si>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</si>
  <si>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</si>
  <si>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</si>
  <si>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</si>
  <si>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</si>
  <si>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</si>
  <si>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</si>
  <si>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</si>
  <si>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</si>
  <si>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</si>
  <si>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</si>
  <si>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</si>
  <si>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</si>
  <si>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</si>
  <si>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</si>
  <si>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</si>
  <si>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</si>
  <si>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</si>
  <si>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</si>
  <si>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</si>
  <si>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</si>
  <si>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</si>
  <si>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</si>
  <si>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</si>
  <si>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</si>
  <si>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</si>
  <si>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</si>
  <si>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</si>
  <si>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</si>
  <si>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</si>
  <si>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</si>
  <si>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</si>
  <si>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</si>
  <si>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</si>
  <si>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</si>
  <si>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</si>
  <si>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</si>
  <si>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</si>
  <si>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</si>
  <si>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</si>
  <si>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</si>
  <si>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</si>
  <si>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</si>
  <si>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</si>
  <si>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</si>
  <si>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</si>
  <si>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</si>
  <si>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</si>
  <si>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</si>
  <si>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</si>
  <si>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</si>
  <si>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</si>
  <si>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</si>
  <si>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</si>
  <si>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</si>
  <si>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</si>
  <si>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</si>
  <si>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</si>
  <si>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</si>
  <si>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</si>
  <si>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</si>
  <si>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</si>
  <si>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</si>
  <si>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</si>
  <si>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</si>
  <si>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</si>
  <si>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</si>
  <si>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</si>
  <si>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</si>
  <si>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</si>
  <si>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</si>
  <si>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</si>
  <si>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</si>
  <si>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</si>
  <si>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</si>
  <si>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</si>
  <si>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</si>
  <si>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</si>
  <si>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</si>
  <si>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</si>
  <si>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</si>
  <si>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</si>
  <si>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</si>
  <si>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</si>
  <si>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</si>
  <si>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</si>
  <si>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</si>
  <si>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</si>
  <si>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</si>
  <si>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</si>
  <si>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</si>
  <si>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</si>
  <si>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</si>
  <si>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</si>
  <si>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</si>
  <si>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</si>
  <si>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</si>
  <si>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</si>
  <si>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</si>
  <si>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</si>
  <si>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</si>
  <si>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</si>
  <si>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</si>
  <si>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</si>
  <si>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</si>
  <si>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</si>
  <si>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</si>
  <si>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</si>
  <si>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</si>
  <si>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</si>
  <si>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</si>
  <si>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</si>
  <si>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</si>
  <si>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</si>
  <si>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</si>
  <si>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</si>
  <si>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</si>
  <si>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</si>
  <si>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</si>
  <si>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</si>
  <si>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</si>
  <si>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</si>
  <si>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</si>
  <si>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</si>
  <si>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</si>
  <si>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</si>
  <si>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</si>
  <si>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</si>
  <si>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</si>
  <si>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</si>
  <si>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</si>
  <si>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</si>
  <si>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</si>
  <si>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</si>
  <si>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</si>
  <si>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</si>
  <si>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</si>
  <si>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</si>
  <si>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</si>
  <si>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</si>
  <si>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</si>
  <si>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</si>
  <si>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</si>
  <si>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</si>
  <si>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</si>
  <si>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</si>
  <si>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</si>
  <si>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</si>
  <si>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</si>
  <si>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</si>
  <si>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</si>
  <si>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</si>
  <si>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</si>
  <si>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</si>
  <si>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</si>
  <si>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</si>
  <si>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</si>
  <si>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</si>
  <si>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</si>
  <si>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</si>
  <si>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</si>
  <si>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</si>
  <si>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</si>
  <si>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</si>
  <si>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</si>
  <si>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</si>
  <si>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</si>
  <si>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</si>
  <si>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</si>
  <si>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</si>
  <si>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</si>
  <si>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</si>
  <si>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</si>
  <si>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</si>
  <si>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</si>
  <si>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</si>
  <si>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</si>
  <si>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</si>
  <si>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</si>
  <si>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</si>
  <si>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</si>
  <si>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</si>
  <si>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</si>
  <si>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</si>
  <si>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</si>
  <si>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</si>
  <si>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</si>
  <si>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</si>
  <si>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</si>
  <si>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</si>
  <si>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</si>
  <si>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</si>
  <si>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</si>
  <si>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</si>
  <si>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</si>
  <si>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</si>
  <si>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</si>
  <si>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</si>
  <si>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</si>
  <si>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</si>
  <si>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</si>
  <si>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</si>
  <si>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</si>
  <si>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</si>
  <si>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</si>
  <si>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</si>
  <si>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</si>
  <si>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</si>
  <si>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</si>
  <si>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</si>
  <si>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</si>
  <si>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</si>
  <si>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</si>
  <si>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</si>
  <si>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</si>
  <si>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</si>
  <si>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</si>
  <si>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</si>
  <si>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</si>
  <si>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</si>
  <si>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</si>
  <si>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</si>
  <si>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</si>
  <si>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</si>
  <si>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</si>
  <si>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</si>
  <si>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</si>
  <si>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</si>
  <si>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</si>
  <si>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</si>
  <si>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</si>
  <si>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</si>
  <si>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</si>
  <si>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</si>
  <si>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</si>
  <si>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</si>
  <si>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</si>
  <si>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</si>
  <si>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</si>
  <si>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</si>
  <si>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</si>
  <si>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</si>
  <si>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</si>
  <si>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</si>
  <si>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</si>
  <si>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</si>
  <si>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</si>
  <si>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</si>
  <si>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</si>
  <si>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</si>
  <si>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</si>
  <si>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</si>
  <si>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</si>
  <si>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</si>
  <si>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</si>
  <si>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</si>
  <si>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</si>
  <si>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</si>
  <si>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</si>
  <si>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</si>
  <si>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</si>
  <si>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</si>
  <si>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</si>
  <si>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</si>
  <si>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</si>
  <si>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</si>
  <si>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</si>
  <si>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</si>
  <si>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</si>
  <si>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</si>
  <si>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</si>
  <si>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</si>
  <si>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</si>
  <si>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</si>
  <si>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</si>
  <si>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</si>
  <si>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</si>
  <si>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</si>
  <si>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</si>
  <si>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</si>
  <si>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</si>
  <si>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</si>
  <si>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</si>
  <si>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</si>
  <si>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</si>
  <si>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</si>
  <si>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</si>
  <si>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</si>
  <si>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</si>
  <si>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</si>
  <si>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</si>
  <si>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</si>
  <si>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</si>
  <si>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</si>
  <si>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</si>
  <si>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</si>
  <si>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</si>
  <si>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</si>
  <si>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</si>
  <si>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</si>
  <si>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</si>
  <si>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</si>
  <si>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</si>
  <si>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</si>
  <si>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</si>
  <si>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</si>
  <si>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</si>
  <si>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</si>
  <si>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</si>
  <si>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</si>
  <si>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</si>
  <si>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</si>
  <si>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</si>
  <si>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</si>
  <si>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</si>
  <si>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</si>
  <si>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</si>
  <si>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</si>
  <si>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</si>
  <si>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</si>
  <si>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</si>
  <si>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</si>
  <si>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</si>
  <si>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</si>
  <si>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</si>
  <si>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</si>
  <si>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</si>
  <si>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</si>
  <si>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</si>
  <si>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</si>
  <si>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</si>
  <si>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</si>
  <si>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</si>
  <si>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</si>
  <si>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</si>
  <si>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</si>
  <si>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</si>
  <si>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</si>
  <si>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</si>
  <si>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</si>
  <si>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</si>
  <si>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</si>
  <si>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</si>
  <si>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</si>
  <si>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</si>
  <si>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</si>
  <si>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</si>
  <si>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</si>
  <si>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</si>
  <si>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</si>
  <si>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</si>
  <si>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</si>
  <si>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</si>
  <si>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</si>
  <si>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</si>
  <si>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</si>
  <si>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</si>
  <si>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</si>
  <si>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</si>
  <si>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</si>
  <si>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</si>
  <si>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</si>
  <si>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</si>
  <si>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</si>
  <si>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</si>
  <si>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</si>
  <si>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</si>
  <si>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</si>
  <si>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</si>
  <si>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</si>
  <si>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</si>
  <si>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</si>
  <si>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</si>
  <si>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</si>
  <si>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</si>
  <si>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</si>
  <si>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</si>
  <si>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</si>
  <si>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</si>
  <si>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</si>
  <si>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</si>
  <si>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</si>
  <si>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</si>
  <si>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</si>
  <si>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</si>
  <si>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</si>
  <si>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</si>
  <si>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</si>
  <si>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</si>
  <si>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</si>
  <si>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</si>
  <si>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</si>
  <si>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</si>
  <si>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</si>
  <si>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</si>
  <si>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</si>
  <si>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</si>
  <si>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</si>
  <si>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</si>
  <si>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</si>
  <si>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</si>
  <si>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</si>
  <si>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</si>
  <si>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</si>
  <si>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</si>
  <si>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</si>
  <si>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</si>
  <si>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</si>
  <si>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</si>
  <si>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</si>
  <si>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</si>
  <si>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</si>
  <si>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</si>
  <si>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</si>
  <si>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</si>
  <si>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</si>
  <si>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</si>
  <si>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</si>
  <si>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</si>
  <si>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</si>
  <si>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</si>
  <si>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</si>
  <si>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</si>
  <si>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</si>
  <si>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</si>
  <si>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</si>
  <si>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</si>
  <si>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</si>
  <si>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</si>
  <si>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</si>
  <si>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</si>
  <si>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</si>
  <si>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</si>
  <si>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</si>
  <si>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</si>
  <si>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</si>
  <si>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</si>
  <si>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</si>
  <si>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</si>
  <si>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</si>
  <si>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</si>
  <si>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</si>
  <si>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</si>
  <si>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</si>
  <si>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</si>
  <si>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</si>
  <si>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</si>
  <si>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</si>
  <si>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</si>
  <si>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</si>
  <si>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</si>
  <si>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</si>
  <si>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</si>
  <si>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</si>
  <si>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</si>
  <si>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</si>
  <si>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</si>
  <si>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</si>
  <si>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</si>
  <si>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</si>
  <si>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</si>
  <si>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</si>
  <si>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</si>
  <si>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</si>
  <si>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</si>
  <si>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</si>
  <si>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</si>
  <si>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</si>
  <si>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</si>
  <si>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</si>
  <si>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</si>
  <si>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</si>
  <si>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</si>
  <si>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</si>
  <si>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</si>
  <si>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</si>
  <si>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</si>
  <si>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</si>
  <si>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</si>
  <si>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</si>
  <si>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</si>
  <si>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</si>
  <si>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</si>
  <si>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</si>
  <si>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</si>
  <si>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</si>
  <si>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</si>
  <si>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</si>
  <si>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</si>
  <si>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</si>
  <si>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</si>
  <si>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</si>
  <si>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</si>
  <si>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</si>
  <si>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</si>
  <si>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</si>
  <si>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</si>
  <si>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</si>
  <si>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</si>
  <si>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</si>
  <si>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</si>
  <si>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</si>
  <si>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</si>
  <si>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</si>
  <si>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</si>
  <si>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</si>
  <si>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</si>
  <si>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</si>
  <si>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</si>
  <si>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</si>
  <si>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</si>
  <si>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</si>
  <si>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</si>
  <si>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</si>
  <si>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</si>
  <si>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</si>
  <si>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</si>
  <si>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</si>
  <si>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</si>
  <si>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</si>
  <si>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</si>
  <si>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</si>
  <si>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</si>
  <si>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</si>
  <si>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</si>
  <si>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</si>
  <si>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</si>
  <si>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</si>
  <si>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</si>
  <si>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</si>
  <si>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</si>
  <si>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</si>
  <si>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</si>
  <si>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</si>
  <si>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</si>
  <si>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</si>
  <si>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</si>
  <si>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</si>
  <si>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</si>
  <si>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</si>
  <si>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</si>
  <si>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</si>
  <si>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</si>
  <si>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</si>
  <si>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</si>
  <si>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</si>
  <si>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</si>
  <si>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</si>
  <si>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</si>
  <si>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</si>
  <si>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</si>
  <si>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</si>
  <si>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</si>
  <si>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</si>
  <si>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</si>
  <si>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</si>
  <si>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</si>
  <si>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</si>
  <si>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</si>
  <si>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</si>
  <si>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</si>
  <si>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</si>
  <si>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</si>
  <si>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</si>
  <si>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</si>
  <si>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</si>
  <si>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</si>
  <si>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</si>
  <si>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</si>
  <si>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</si>
  <si>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</si>
  <si>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</si>
  <si>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</si>
  <si>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</si>
  <si>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</si>
  <si>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</si>
  <si>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</si>
  <si>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</si>
  <si>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</si>
  <si>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</si>
  <si>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</si>
  <si>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</si>
  <si>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</si>
  <si>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</si>
  <si>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</si>
  <si>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</si>
  <si>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</si>
  <si>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</si>
  <si>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</si>
  <si>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</si>
  <si>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</si>
  <si>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</si>
  <si>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</si>
  <si>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</si>
  <si>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</si>
  <si>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</si>
  <si>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</si>
  <si>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</si>
  <si>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</si>
  <si>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</si>
  <si>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</si>
  <si>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</si>
  <si>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</si>
  <si>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</si>
  <si>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</si>
  <si>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</si>
  <si>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</si>
  <si>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</si>
  <si>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</si>
  <si>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</si>
  <si>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</si>
  <si>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</si>
  <si>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</si>
  <si>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</si>
  <si>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</si>
  <si>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</si>
  <si>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</si>
  <si>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</si>
  <si>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</si>
  <si>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</si>
  <si>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</si>
  <si>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</si>
  <si>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</si>
  <si>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</si>
  <si>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</si>
  <si>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</si>
  <si>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</si>
  <si>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</si>
  <si>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</si>
  <si>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</si>
  <si>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</si>
  <si>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</si>
  <si>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</si>
  <si>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</si>
  <si>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</si>
  <si>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</si>
  <si>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</si>
  <si>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</si>
  <si>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</si>
  <si>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</si>
  <si>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</si>
  <si>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</si>
  <si>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</si>
  <si>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</si>
  <si>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</si>
  <si>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</si>
  <si>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</si>
  <si>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</si>
  <si>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</si>
  <si>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</si>
  <si>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</si>
  <si>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</si>
  <si>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</si>
  <si>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</si>
  <si>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</si>
  <si>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</si>
  <si>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</si>
  <si>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</si>
  <si>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</si>
  <si>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</si>
  <si>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</si>
  <si>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</si>
  <si>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</si>
  <si>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</si>
  <si>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</si>
  <si>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</si>
  <si>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</si>
  <si>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</si>
  <si>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</si>
  <si>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</si>
  <si>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</si>
  <si>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</si>
  <si>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</si>
  <si>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</si>
  <si>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</si>
  <si>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</si>
  <si>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</si>
  <si>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</si>
  <si>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</si>
  <si>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</si>
  <si>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</si>
  <si>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</si>
  <si>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</si>
  <si>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</si>
  <si>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</si>
  <si>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</si>
  <si>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</si>
  <si>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</si>
  <si>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</si>
  <si>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</si>
  <si>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</si>
  <si>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</si>
  <si>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</si>
  <si>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</si>
  <si>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</si>
  <si>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</si>
  <si>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</si>
  <si>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</si>
  <si>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</si>
  <si>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</si>
  <si>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</si>
  <si>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</si>
  <si>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</si>
  <si>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</si>
  <si>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</si>
  <si>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</si>
  <si>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</si>
  <si>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</si>
  <si>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</si>
  <si>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</si>
  <si>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</si>
  <si>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</si>
  <si>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</si>
  <si>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</si>
  <si>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</si>
  <si>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</si>
  <si>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</si>
  <si>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</si>
  <si>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</si>
  <si>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</si>
  <si>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</si>
  <si>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</si>
  <si>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</si>
  <si>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</si>
  <si>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</si>
  <si>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</si>
  <si>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</si>
  <si>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</si>
  <si>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</si>
  <si>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</si>
  <si>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</si>
  <si>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</si>
  <si>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</si>
  <si>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</si>
  <si>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</si>
  <si>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</si>
  <si>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</si>
  <si>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</si>
  <si>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</si>
  <si>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</si>
  <si>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</si>
  <si>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</si>
  <si>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</si>
  <si>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</si>
  <si>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</si>
  <si>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</si>
  <si>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</si>
  <si>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</si>
  <si>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</si>
  <si>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</si>
  <si>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</si>
  <si>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</si>
  <si>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</si>
  <si>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</si>
  <si>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</si>
  <si>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</si>
  <si>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</si>
  <si>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</si>
  <si>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</si>
  <si>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</si>
  <si>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</si>
  <si>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</si>
  <si>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</si>
  <si>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</si>
  <si>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</si>
  <si>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</si>
  <si>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</si>
  <si>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</si>
  <si>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</si>
  <si>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</si>
  <si>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</si>
  <si>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</si>
  <si>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</si>
  <si>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</si>
  <si>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</si>
  <si>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</si>
  <si>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</si>
  <si>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</si>
  <si>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</si>
  <si>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</si>
  <si>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</si>
  <si>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</si>
  <si>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</si>
  <si>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</si>
  <si>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</si>
  <si>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</si>
  <si>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</si>
  <si>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</si>
  <si>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</si>
  <si>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</si>
  <si>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</si>
  <si>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</si>
  <si>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</si>
  <si>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</si>
  <si>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</si>
  <si>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</si>
  <si>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</si>
  <si>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</si>
  <si>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</si>
  <si>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</si>
  <si>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</si>
  <si>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</si>
  <si>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</si>
  <si>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</si>
  <si>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</si>
  <si>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</si>
  <si>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</si>
  <si>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</si>
  <si>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</si>
  <si>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</si>
  <si>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</si>
  <si>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</si>
  <si>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</si>
  <si>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</si>
  <si>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</si>
  <si>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</si>
  <si>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</si>
  <si>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</si>
  <si>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</si>
  <si>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</si>
  <si>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</si>
  <si>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</si>
  <si>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</si>
  <si>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</si>
  <si>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</si>
  <si>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</si>
  <si>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</si>
  <si>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</si>
  <si>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</si>
  <si>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</si>
  <si>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</si>
  <si>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</si>
  <si>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</si>
  <si>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</si>
  <si>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</si>
  <si>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</si>
  <si>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</si>
  <si>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</si>
  <si>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</si>
  <si>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</si>
  <si>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</si>
  <si>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</si>
  <si>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</si>
  <si>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</si>
  <si>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</si>
  <si>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</si>
  <si>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</si>
  <si>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</si>
  <si>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</si>
  <si>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</si>
  <si>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</si>
  <si>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</si>
  <si>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</si>
  <si>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</si>
  <si>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</si>
  <si>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</si>
  <si>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</si>
  <si>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</si>
  <si>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</si>
  <si>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</si>
  <si>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</si>
  <si>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</si>
  <si>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</si>
  <si>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</si>
  <si>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</si>
  <si>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</si>
  <si>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</si>
  <si>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</si>
  <si>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</si>
  <si>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</si>
  <si>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</si>
  <si>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</si>
  <si>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</si>
  <si>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</si>
  <si>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</si>
  <si>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</si>
  <si>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</si>
  <si>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</si>
  <si>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</si>
  <si>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</si>
  <si>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</si>
  <si>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</si>
  <si>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</si>
  <si>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</si>
  <si>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</si>
  <si>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</si>
  <si>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</si>
  <si>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</si>
  <si>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</si>
  <si>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</si>
  <si>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</si>
  <si>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</si>
  <si>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</si>
  <si>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</si>
  <si>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</si>
  <si>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</si>
  <si>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</si>
  <si>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</si>
  <si>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</si>
  <si>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</si>
  <si>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</si>
  <si>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</si>
  <si>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</si>
  <si>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</si>
  <si>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</si>
  <si>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</si>
  <si>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</si>
  <si>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</si>
  <si>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</si>
  <si>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</si>
  <si>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</si>
  <si>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</si>
  <si>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</si>
  <si>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</si>
  <si>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</si>
  <si>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</si>
  <si>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</si>
  <si>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</si>
  <si>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</si>
  <si>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</si>
  <si>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</si>
  <si>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</si>
  <si>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</si>
  <si>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</si>
  <si>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</si>
  <si>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</si>
  <si>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</si>
  <si>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</si>
  <si>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</si>
  <si>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</si>
  <si>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</si>
  <si>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</si>
  <si>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</si>
  <si>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</si>
  <si>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</si>
  <si>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</si>
  <si>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</si>
  <si>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</si>
  <si>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</si>
  <si>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</si>
  <si>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</si>
  <si>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</si>
  <si>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</si>
  <si>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</si>
  <si>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</si>
  <si>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</si>
  <si>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</si>
  <si>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</si>
  <si>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</si>
  <si>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</si>
  <si>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</si>
  <si>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</si>
  <si>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</si>
  <si>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</si>
  <si>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</si>
  <si>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</si>
  <si>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</si>
  <si>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</si>
  <si>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</si>
  <si>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</si>
  <si>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</si>
  <si>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</si>
  <si>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</si>
  <si>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</si>
  <si>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</si>
  <si>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</si>
  <si>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</si>
  <si>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</si>
  <si>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</si>
  <si>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</si>
  <si>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</si>
  <si>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</si>
  <si>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</si>
  <si>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</si>
  <si>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</si>
  <si>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</si>
  <si>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</si>
  <si>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</si>
  <si>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</si>
  <si>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</si>
  <si>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</si>
  <si>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</si>
  <si>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</si>
  <si>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</si>
  <si>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</si>
  <si>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</si>
  <si>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</si>
  <si>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</si>
  <si>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</si>
  <si>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</si>
  <si>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</si>
  <si>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</si>
  <si>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</si>
  <si>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</si>
  <si>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</si>
  <si>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</si>
  <si>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</si>
  <si>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</si>
  <si>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</si>
  <si>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</si>
  <si>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</si>
  <si>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</si>
  <si>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</si>
  <si>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</si>
  <si>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</si>
  <si>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</si>
  <si>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</si>
  <si>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</si>
  <si>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</si>
  <si>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</si>
  <si>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</si>
  <si>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</si>
  <si>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</si>
  <si>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</si>
  <si>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</si>
  <si>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</si>
  <si>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</si>
  <si>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</si>
  <si>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</si>
  <si>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</si>
  <si>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</si>
  <si>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</si>
  <si>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</si>
  <si>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</si>
  <si>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</si>
  <si>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</si>
  <si>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</si>
  <si>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</si>
  <si>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</si>
  <si>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</si>
  <si>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</si>
  <si>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</si>
  <si>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</si>
  <si>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</si>
  <si>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</si>
  <si>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</si>
  <si>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</si>
  <si>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</si>
  <si>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</si>
  <si>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</si>
  <si>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</si>
  <si>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</si>
  <si>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</si>
  <si>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</si>
  <si>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</si>
  <si>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</si>
  <si>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</si>
  <si>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</si>
  <si>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</si>
  <si>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</si>
  <si>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</si>
  <si>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</si>
  <si>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</si>
  <si>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</si>
  <si>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</si>
  <si>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</si>
  <si>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</si>
  <si>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</si>
  <si>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</si>
  <si>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</si>
  <si>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</si>
  <si>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</si>
  <si>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</si>
  <si>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</si>
  <si>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</si>
  <si>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</si>
  <si>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</si>
  <si>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</si>
  <si>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</si>
  <si>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</si>
  <si>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</si>
  <si>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</si>
  <si>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</si>
  <si>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</si>
  <si>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</si>
  <si>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</si>
  <si>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</si>
  <si>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</si>
  <si>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</si>
  <si>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</si>
  <si>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</si>
  <si>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</si>
  <si>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</si>
  <si>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</si>
  <si>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</si>
  <si>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</si>
  <si>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</si>
  <si>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</si>
  <si>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</si>
  <si>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</si>
  <si>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</si>
  <si>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</si>
  <si>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</si>
  <si>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</si>
  <si>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</si>
  <si>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</si>
  <si>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</si>
  <si>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</si>
  <si>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</si>
  <si>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</si>
  <si>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</si>
  <si>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</si>
  <si>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</si>
  <si>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</si>
  <si>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</si>
  <si>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</si>
  <si>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</si>
  <si>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</si>
  <si>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</si>
  <si>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</si>
  <si>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</si>
  <si>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</si>
  <si>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</si>
  <si>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</si>
  <si>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</si>
  <si>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</si>
  <si>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</si>
  <si>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</si>
  <si>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</si>
  <si>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</si>
  <si>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</si>
  <si>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</si>
  <si>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</si>
  <si>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</si>
  <si>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</si>
  <si>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</si>
  <si>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</si>
  <si>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</si>
  <si>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</si>
  <si>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</si>
  <si>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</si>
  <si>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</si>
  <si>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</si>
  <si>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</si>
  <si>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</si>
  <si>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</si>
  <si>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</si>
  <si>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</si>
  <si>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</si>
  <si>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</si>
  <si>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</si>
  <si>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</si>
  <si>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</si>
  <si>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</si>
  <si>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</si>
  <si>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</si>
  <si>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</si>
  <si>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</si>
  <si>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</si>
  <si>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</si>
  <si>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</si>
  <si>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</si>
  <si>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</si>
  <si>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</si>
  <si>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</si>
  <si>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</si>
  <si>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</si>
  <si>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</si>
  <si>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</si>
  <si>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</si>
  <si>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</si>
  <si>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</si>
  <si>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</si>
  <si>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</si>
  <si>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</si>
  <si>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</si>
  <si>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</si>
  <si>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</si>
  <si>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</si>
  <si>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</si>
  <si>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</si>
  <si>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</si>
  <si>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</si>
  <si>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</si>
  <si>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</si>
  <si>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</si>
  <si>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</si>
  <si>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</si>
  <si>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</si>
  <si>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</si>
  <si>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</si>
  <si>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</si>
  <si>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</si>
  <si>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</si>
  <si>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</si>
  <si>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</si>
  <si>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</si>
  <si>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</si>
  <si>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</si>
  <si>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</si>
  <si>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</si>
  <si>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</si>
  <si>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</si>
  <si>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</si>
  <si>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</si>
  <si>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</si>
  <si>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</si>
  <si>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</si>
  <si>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</si>
  <si>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</si>
  <si>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</si>
  <si>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</si>
  <si>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</si>
  <si>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</si>
  <si>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</si>
  <si>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</si>
  <si>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</si>
  <si>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</si>
  <si>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</si>
  <si>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</si>
  <si>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</si>
  <si>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</si>
  <si>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</si>
  <si>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</si>
  <si>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</si>
  <si>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</si>
  <si>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</si>
  <si>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</si>
  <si>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</si>
  <si>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</si>
  <si>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</si>
  <si>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</si>
  <si>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</si>
  <si>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</si>
  <si>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</si>
  <si>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</si>
  <si>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</si>
  <si>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</si>
  <si>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</si>
  <si>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</si>
  <si>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</si>
  <si>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</si>
  <si>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</si>
  <si>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</si>
  <si>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</si>
  <si>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</si>
  <si>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</si>
  <si>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</si>
  <si>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</si>
  <si>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</si>
  <si>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</si>
  <si>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</si>
  <si>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</si>
  <si>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</si>
  <si>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</si>
  <si>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</si>
  <si>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</si>
  <si>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</si>
  <si>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</si>
  <si>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</si>
  <si>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</si>
  <si>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</si>
  <si>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</si>
  <si>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</si>
  <si>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</si>
  <si>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</si>
  <si>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</si>
  <si>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</si>
  <si>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</si>
  <si>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</si>
  <si>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</si>
  <si>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</si>
  <si>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</si>
  <si>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</si>
  <si>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</si>
  <si>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</si>
  <si>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</si>
  <si>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</si>
  <si>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</si>
  <si>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</si>
  <si>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</si>
  <si>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</si>
  <si>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</si>
  <si>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</si>
  <si>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</si>
  <si>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</si>
  <si>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</si>
  <si>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</si>
  <si>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</si>
  <si>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</si>
  <si>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</si>
  <si>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</si>
  <si>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</si>
  <si>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</si>
  <si>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</si>
  <si>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</si>
  <si>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</si>
  <si>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</si>
  <si>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</si>
  <si>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</si>
  <si>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</si>
  <si>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</si>
  <si>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</si>
  <si>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</si>
  <si>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</si>
  <si>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</si>
  <si>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</si>
  <si>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</si>
  <si>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</si>
  <si>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</si>
  <si>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</si>
  <si>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</si>
  <si>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</si>
  <si>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</si>
  <si>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</si>
  <si>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</si>
  <si>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</si>
  <si>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</si>
  <si>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</si>
  <si>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</si>
  <si>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</si>
  <si>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</si>
  <si>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</si>
  <si>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</si>
  <si>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</si>
  <si>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</si>
  <si>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</si>
  <si>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</si>
  <si>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</si>
  <si>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</si>
  <si>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</si>
  <si>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</si>
  <si>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</si>
  <si>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</si>
  <si>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</si>
  <si>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</si>
  <si>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</si>
  <si>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</si>
  <si>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</si>
  <si>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</si>
  <si>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</si>
  <si>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</si>
  <si>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</si>
  <si>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</si>
  <si>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</si>
  <si>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</si>
  <si>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</si>
  <si>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</si>
  <si>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</si>
  <si>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</si>
  <si>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</si>
  <si>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</si>
  <si>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</si>
  <si>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</si>
  <si>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</si>
  <si>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</si>
  <si>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</si>
  <si>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</si>
  <si>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</si>
  <si>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</si>
  <si>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</si>
  <si>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</si>
  <si>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</si>
  <si>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</si>
  <si>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</si>
  <si>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</si>
  <si>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</si>
  <si>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</si>
  <si>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</si>
  <si>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</si>
  <si>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</si>
  <si>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</si>
  <si>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</si>
  <si>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</si>
  <si>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</si>
  <si>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</si>
  <si>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</si>
  <si>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</si>
  <si>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</si>
  <si>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</si>
  <si>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</si>
  <si>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</si>
  <si>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</si>
  <si>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</si>
  <si>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</si>
  <si>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</si>
  <si>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</si>
  <si>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</si>
  <si>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</si>
  <si>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</si>
  <si>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</si>
  <si>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</si>
  <si>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</si>
  <si>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</si>
  <si>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</si>
  <si>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</si>
  <si>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</si>
  <si>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</si>
  <si>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</si>
  <si>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</si>
  <si>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</si>
  <si>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</si>
  <si>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</si>
  <si>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</si>
  <si>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</si>
  <si>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</si>
  <si>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</si>
  <si>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</si>
  <si>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</si>
  <si>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</si>
  <si>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</si>
  <si>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</si>
  <si>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</si>
  <si>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</si>
  <si>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</si>
  <si>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</si>
  <si>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</si>
  <si>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</si>
  <si>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</si>
  <si>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</si>
  <si>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</si>
  <si>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</si>
  <si>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</si>
  <si>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</si>
  <si>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</si>
  <si>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</si>
  <si>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</si>
  <si>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</si>
  <si>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</si>
  <si>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</si>
  <si>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</si>
  <si>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</si>
  <si>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</si>
  <si>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</si>
  <si>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</si>
  <si>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</si>
  <si>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</si>
  <si>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</si>
  <si>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</si>
  <si>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</si>
  <si>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</si>
  <si>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</si>
  <si>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</si>
  <si>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</si>
  <si>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</si>
  <si>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</si>
  <si>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</si>
  <si>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</si>
  <si>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</si>
  <si>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</si>
  <si>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</si>
  <si>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</si>
  <si>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</si>
  <si>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</si>
  <si>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</si>
  <si>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</si>
  <si>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</si>
  <si>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</si>
  <si>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</si>
  <si>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</si>
  <si>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</si>
  <si>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</si>
  <si>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</si>
  <si>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</si>
  <si>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</si>
  <si>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</si>
  <si>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</si>
  <si>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</si>
  <si>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</si>
  <si>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</si>
  <si>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</si>
  <si>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</si>
  <si>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</si>
  <si>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</si>
  <si>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</si>
  <si>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</si>
  <si>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</si>
  <si>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</si>
  <si>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</si>
  <si>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</si>
  <si>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</si>
  <si>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</si>
  <si>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</si>
  <si>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</si>
  <si>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</si>
  <si>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</si>
  <si>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</si>
  <si>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</si>
  <si>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</si>
  <si>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</si>
  <si>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</si>
  <si>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</si>
  <si>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</si>
  <si>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</si>
  <si>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</si>
  <si>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</si>
  <si>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</si>
  <si>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</si>
  <si>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</si>
  <si>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</si>
  <si>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</si>
  <si>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</si>
  <si>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</si>
  <si>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</si>
  <si>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</si>
  <si>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</si>
  <si>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</si>
  <si>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</si>
  <si>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</si>
  <si>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</si>
  <si>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</si>
  <si>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</si>
  <si>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</si>
  <si>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</si>
  <si>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</si>
  <si>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</si>
  <si>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</si>
  <si>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</si>
  <si>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</si>
  <si>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</si>
  <si>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</si>
  <si>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</si>
  <si>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</si>
  <si>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</si>
  <si>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</si>
  <si>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</si>
  <si>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</si>
  <si>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</si>
  <si>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</si>
  <si>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</si>
  <si>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</si>
  <si>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</si>
  <si>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</si>
  <si>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</si>
  <si>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</si>
  <si>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</si>
  <si>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</si>
  <si>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</si>
  <si>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</si>
  <si>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</si>
  <si>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</si>
  <si>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</si>
  <si>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</si>
  <si>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</si>
  <si>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</si>
  <si>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</si>
  <si>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</si>
  <si>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</si>
  <si>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</si>
  <si>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</si>
  <si>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</si>
  <si>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</si>
  <si>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</si>
  <si>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</si>
  <si>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</si>
  <si>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</si>
  <si>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</si>
  <si>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</si>
  <si>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</si>
  <si>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</si>
  <si>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</si>
  <si>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</si>
  <si>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</si>
  <si>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</si>
  <si>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</si>
  <si>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</si>
  <si>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</si>
  <si>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</si>
  <si>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</si>
  <si>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</si>
  <si>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</si>
  <si>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</si>
  <si>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</si>
  <si>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</si>
  <si>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</si>
  <si>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</si>
  <si>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</si>
  <si>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</si>
  <si>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</si>
  <si>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</si>
  <si>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</si>
  <si>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</si>
  <si>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</si>
  <si>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</si>
  <si>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</si>
  <si>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</si>
  <si>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</si>
  <si>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</si>
  <si>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</si>
  <si>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</si>
  <si>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</si>
  <si>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</si>
  <si>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</si>
  <si>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</si>
  <si>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</si>
  <si>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</si>
  <si>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</si>
  <si>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</si>
  <si>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</si>
  <si>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</si>
  <si>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</si>
  <si>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</si>
  <si>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</si>
  <si>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</si>
  <si>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</si>
  <si>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</si>
  <si>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</si>
  <si>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</si>
  <si>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</si>
  <si>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</si>
  <si>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</si>
  <si>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</si>
  <si>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</si>
  <si>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</si>
  <si>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</si>
  <si>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</si>
  <si>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</si>
  <si>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</si>
  <si>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</si>
  <si>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</si>
  <si>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</si>
  <si>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</si>
  <si>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</si>
  <si>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</si>
  <si>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</si>
  <si>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</si>
  <si>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</si>
  <si>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</si>
  <si>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</si>
  <si>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</si>
  <si>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</si>
  <si>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</si>
  <si>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</si>
  <si>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</si>
  <si>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</si>
  <si>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</si>
  <si>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</si>
  <si>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</si>
  <si>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</si>
  <si>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</si>
  <si>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</si>
  <si>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</si>
  <si>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</si>
  <si>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</si>
  <si>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</si>
  <si>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</si>
  <si>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</si>
  <si>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</si>
  <si>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</si>
  <si>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</si>
  <si>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</si>
  <si>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</si>
  <si>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</si>
  <si>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</si>
  <si>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</si>
  <si>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</si>
  <si>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</si>
  <si>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</si>
  <si>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</si>
  <si>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</si>
  <si>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</si>
  <si>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</si>
  <si>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</si>
  <si>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</si>
  <si>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</si>
  <si>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</si>
  <si>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</si>
  <si>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</si>
  <si>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</si>
  <si>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</si>
  <si>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</si>
  <si>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</si>
  <si>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</si>
  <si>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</si>
  <si>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</si>
  <si>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</si>
  <si>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</si>
  <si>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</si>
  <si>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</si>
  <si>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</si>
  <si>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</si>
  <si>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</si>
  <si>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</si>
  <si>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</si>
  <si>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</si>
  <si>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</si>
  <si>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</si>
  <si>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</si>
  <si>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</si>
  <si>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</si>
  <si>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</si>
  <si>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</si>
  <si>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</si>
  <si>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</si>
  <si>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</si>
  <si>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</si>
  <si>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</si>
  <si>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</si>
  <si>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</si>
  <si>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</si>
  <si>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</si>
  <si>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</si>
  <si>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</si>
  <si>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</si>
  <si>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</si>
  <si>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</si>
  <si>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</si>
  <si>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</si>
  <si>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</si>
  <si>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</si>
  <si>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</si>
  <si>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</si>
  <si>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</si>
  <si>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</si>
  <si>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</si>
  <si>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</si>
  <si>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</si>
  <si>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</si>
  <si>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</si>
  <si>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</si>
  <si>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</si>
  <si>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</si>
  <si>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</si>
  <si>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</si>
  <si>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</si>
  <si>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</si>
  <si>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</si>
  <si>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</si>
  <si>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</si>
  <si>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</si>
  <si>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</si>
  <si>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</si>
  <si>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</si>
  <si>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</si>
  <si>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</si>
  <si>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</si>
  <si>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</si>
  <si>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</si>
  <si>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</si>
  <si>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</si>
  <si>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</si>
  <si>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</si>
  <si>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</si>
  <si>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</si>
  <si>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</si>
  <si>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</si>
  <si>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</si>
  <si>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</si>
  <si>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</si>
  <si>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</si>
  <si>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</si>
  <si>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</si>
  <si>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</si>
  <si>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</si>
  <si>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</si>
  <si>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</si>
  <si>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</si>
  <si>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</si>
  <si>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</si>
  <si>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</si>
  <si>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</si>
  <si>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</si>
  <si>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</si>
  <si>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</si>
  <si>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</si>
  <si>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</si>
  <si>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</si>
  <si>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</si>
  <si>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</si>
  <si>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</si>
  <si>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</si>
  <si>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</si>
  <si>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</si>
  <si>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</si>
  <si>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</si>
  <si>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</si>
  <si>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</si>
  <si>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</si>
  <si>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</si>
  <si>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</si>
  <si>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</si>
  <si>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</si>
  <si>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</si>
  <si>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</si>
  <si>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</si>
  <si>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</si>
  <si>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</si>
  <si>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</si>
  <si>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</si>
  <si>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</si>
  <si>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</si>
  <si>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</si>
  <si>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</si>
  <si>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</si>
  <si>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</si>
  <si>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</si>
  <si>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</si>
  <si>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</si>
  <si>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</si>
  <si>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</si>
  <si>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</si>
  <si>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</si>
  <si>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</si>
  <si>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</si>
  <si>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</si>
  <si>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</si>
  <si>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</si>
  <si>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</si>
  <si>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</si>
  <si>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</si>
  <si>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</si>
  <si>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</si>
  <si>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</si>
  <si>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</si>
  <si>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</si>
  <si>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</si>
  <si>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</si>
  <si>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</si>
  <si>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</si>
  <si>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</si>
  <si>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</si>
  <si>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</si>
  <si>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</si>
  <si>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</si>
  <si>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</si>
  <si>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</si>
  <si>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</si>
  <si>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</si>
  <si>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</si>
  <si>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</si>
  <si>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</si>
  <si>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</si>
  <si>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</si>
  <si>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</si>
  <si>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</si>
  <si>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</si>
  <si>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</si>
  <si>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</si>
  <si>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</si>
  <si>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</si>
  <si>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</si>
  <si>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</si>
  <si>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</si>
  <si>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</si>
  <si>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</si>
  <si>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</si>
  <si>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</si>
  <si>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</si>
  <si>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</si>
  <si>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</si>
  <si>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</si>
  <si>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</si>
  <si>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</si>
  <si>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</si>
  <si>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</si>
  <si>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</si>
  <si>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</si>
  <si>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</si>
  <si>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</si>
  <si>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</si>
  <si>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</si>
  <si>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</si>
  <si>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</si>
  <si>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</si>
  <si>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</si>
  <si>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</si>
  <si>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</si>
  <si>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</si>
  <si>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</si>
  <si>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</si>
  <si>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</si>
  <si>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</si>
  <si>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</si>
  <si>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</si>
  <si>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</si>
  <si>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</si>
  <si>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</si>
  <si>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</si>
  <si>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</si>
  <si>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</si>
  <si>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</si>
  <si>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</si>
  <si>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</si>
  <si>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</si>
  <si>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</si>
  <si>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</si>
  <si>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</si>
  <si>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</si>
  <si>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</si>
  <si>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</si>
  <si>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</si>
  <si>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</si>
  <si>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</si>
  <si>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</si>
  <si>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</si>
  <si>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</si>
  <si>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</si>
  <si>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</si>
  <si>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</si>
  <si>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</si>
  <si>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</si>
  <si>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</si>
  <si>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</si>
  <si>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</si>
  <si>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</si>
  <si>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</si>
  <si>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</si>
  <si>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</si>
  <si>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</si>
  <si>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</si>
  <si>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</si>
  <si>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</si>
  <si>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</si>
  <si>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</si>
  <si>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</si>
  <si>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</si>
  <si>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</si>
  <si>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</si>
  <si>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</si>
  <si>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</si>
  <si>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</si>
  <si>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</si>
  <si>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</si>
  <si>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</si>
  <si>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</si>
  <si>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</si>
  <si>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</si>
  <si>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</si>
  <si>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</si>
  <si>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</si>
  <si>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</si>
  <si>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</si>
  <si>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</si>
  <si>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</si>
  <si>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</si>
  <si>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</si>
  <si>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</si>
  <si>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</si>
  <si>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</si>
  <si>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</si>
  <si>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</si>
  <si>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</si>
  <si>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</si>
  <si>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</si>
  <si>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</si>
  <si>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</si>
  <si>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</si>
  <si>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</si>
  <si>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</si>
  <si>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</si>
  <si>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</si>
  <si>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</si>
  <si>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</si>
  <si>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</si>
  <si>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</si>
  <si>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</si>
  <si>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</si>
  <si>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</si>
  <si>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</si>
  <si>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</si>
  <si>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</si>
  <si>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</si>
  <si>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</si>
  <si>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</si>
  <si>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</si>
  <si>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</si>
  <si>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</si>
  <si>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</si>
  <si>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</si>
  <si>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</si>
  <si>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</si>
  <si>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</si>
  <si>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</si>
  <si>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</si>
  <si>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</si>
  <si>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</si>
  <si>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</si>
  <si>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</si>
  <si>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</si>
  <si>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</si>
  <si>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</si>
  <si>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</si>
  <si>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</si>
  <si>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</si>
  <si>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</si>
  <si>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</si>
  <si>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</si>
  <si>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</si>
  <si>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</si>
  <si>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</si>
  <si>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</si>
  <si>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</si>
  <si>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</si>
  <si>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</si>
  <si>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</si>
  <si>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</si>
  <si>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</si>
  <si>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</si>
  <si>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</si>
  <si>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</si>
  <si>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</si>
  <si>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</si>
  <si>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</si>
  <si>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</si>
  <si>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</si>
  <si>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</si>
  <si>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</si>
  <si>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</si>
  <si>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</si>
  <si>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</si>
  <si>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</si>
  <si>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</si>
  <si>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</si>
  <si>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</si>
  <si>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</si>
  <si>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</si>
  <si>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</si>
  <si>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</si>
  <si>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</si>
  <si>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</si>
  <si>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</si>
  <si>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</si>
  <si>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</si>
  <si>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</si>
  <si>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</si>
  <si>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</si>
  <si>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</si>
  <si>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</si>
  <si>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</si>
  <si>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</si>
  <si>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</si>
  <si>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</si>
  <si>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</si>
  <si>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</si>
  <si>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</si>
  <si>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</si>
  <si>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</si>
  <si>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</si>
  <si>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</si>
  <si>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</si>
  <si>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</si>
  <si>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</si>
  <si>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</si>
  <si>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</si>
  <si>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</si>
  <si>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</si>
  <si>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</si>
  <si>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</si>
  <si>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</si>
  <si>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</si>
  <si>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</si>
  <si>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</si>
  <si>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</si>
  <si>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</si>
  <si>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</si>
  <si>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</si>
  <si>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</si>
  <si>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</si>
  <si>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</si>
  <si>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</si>
  <si>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</si>
  <si>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</si>
  <si>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</si>
  <si>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</si>
  <si>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</si>
  <si>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</si>
  <si>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</si>
  <si>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</si>
  <si>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</si>
  <si>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</si>
  <si>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</si>
  <si>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</si>
  <si>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</si>
  <si>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</si>
  <si>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</si>
  <si>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</si>
  <si>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</si>
  <si>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</si>
  <si>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</si>
  <si>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</si>
  <si>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</si>
  <si>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</si>
  <si>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</si>
  <si>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</si>
  <si>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</si>
  <si>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</si>
  <si>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</si>
  <si>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</si>
  <si>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</si>
  <si>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</si>
  <si>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</si>
  <si>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</si>
  <si>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</si>
  <si>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</si>
  <si>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</si>
  <si>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</si>
  <si>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</si>
  <si>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</si>
  <si>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</si>
  <si>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</si>
  <si>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</si>
  <si>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</si>
  <si>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</si>
  <si>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</si>
  <si>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</si>
  <si>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</si>
  <si>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</si>
  <si>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</si>
  <si>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</si>
  <si>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</si>
  <si>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</si>
  <si>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</si>
  <si>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</si>
  <si>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</si>
  <si>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</si>
  <si>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</si>
  <si>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</si>
  <si>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</si>
  <si>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</si>
  <si>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</si>
  <si>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</si>
  <si>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</si>
  <si>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</si>
  <si>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</si>
  <si>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</si>
  <si>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</si>
  <si>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</si>
  <si>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</si>
  <si>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</si>
  <si>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</si>
  <si>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</si>
  <si>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</si>
  <si>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</si>
  <si>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</si>
  <si>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</si>
  <si>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</si>
  <si>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</si>
  <si>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</si>
  <si>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</si>
  <si>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</si>
  <si>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</si>
  <si>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</si>
  <si>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</si>
  <si>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</si>
  <si>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</si>
  <si>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</si>
  <si>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</si>
  <si>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</si>
  <si>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</si>
  <si>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</si>
  <si>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</si>
  <si>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</si>
  <si>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</si>
  <si>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</si>
  <si>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</si>
  <si>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</si>
  <si>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</si>
  <si>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</si>
  <si>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</si>
  <si>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</si>
  <si>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</si>
  <si>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</si>
  <si>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</si>
  <si>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</si>
  <si>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</si>
  <si>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</si>
  <si>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</si>
  <si>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</si>
  <si>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</si>
  <si>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</si>
  <si>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</si>
  <si>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</si>
  <si>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</si>
  <si>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</si>
  <si>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</si>
  <si>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</si>
  <si>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</si>
  <si>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</si>
  <si>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</si>
  <si>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</si>
  <si>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</si>
  <si>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</si>
  <si>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</si>
  <si>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</si>
  <si>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</si>
  <si>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</si>
  <si>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</si>
  <si>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</si>
  <si>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</si>
  <si>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</si>
  <si>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</si>
  <si>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</si>
  <si>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</si>
  <si>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</si>
  <si>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</si>
  <si>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</si>
  <si>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</si>
  <si>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</si>
  <si>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</si>
  <si>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</si>
  <si>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</si>
  <si>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</si>
  <si>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</si>
  <si>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</si>
  <si>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</si>
  <si>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</si>
  <si>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</si>
  <si>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</si>
  <si>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</si>
  <si>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</si>
  <si>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</si>
  <si>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</si>
  <si>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</si>
  <si>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</si>
  <si>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</si>
  <si>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</si>
  <si>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</si>
  <si>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</si>
  <si>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</si>
  <si>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</si>
  <si>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</si>
  <si>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</si>
  <si>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</si>
  <si>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</si>
  <si>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</si>
  <si>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</si>
  <si>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</si>
  <si>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</si>
  <si>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</si>
  <si>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</si>
  <si>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</si>
  <si>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</si>
  <si>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</si>
  <si>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</si>
  <si>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</si>
  <si>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</si>
  <si>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</si>
  <si>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</si>
  <si>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</si>
  <si>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</si>
  <si>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</si>
  <si>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</si>
  <si>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</si>
  <si>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</si>
  <si>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</si>
  <si>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</si>
  <si>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</si>
  <si>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</si>
  <si>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</si>
  <si>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</si>
  <si>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</si>
  <si>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</si>
  <si>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</si>
  <si>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</si>
  <si>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</si>
  <si>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</si>
  <si>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</si>
  <si>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</si>
  <si>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</si>
  <si>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</si>
  <si>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</si>
  <si>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</si>
  <si>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</si>
  <si>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</si>
  <si>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</si>
  <si>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</si>
  <si>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</si>
  <si>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</si>
  <si>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</si>
  <si>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</si>
  <si>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</si>
  <si>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</si>
  <si>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</si>
  <si>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</si>
  <si>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</si>
  <si>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</si>
  <si>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</si>
  <si>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</si>
  <si>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</si>
  <si>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</si>
  <si>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</si>
  <si>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</si>
  <si>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</si>
  <si>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</si>
  <si>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</si>
  <si>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</si>
  <si>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</si>
  <si>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</si>
  <si>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</si>
  <si>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</si>
  <si>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</si>
  <si>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</si>
  <si>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</si>
  <si>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</si>
  <si>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</si>
  <si>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</si>
  <si>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</si>
  <si>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</si>
  <si>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</si>
  <si>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</si>
  <si>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</si>
  <si>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</si>
  <si>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</si>
  <si>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</si>
  <si>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</si>
  <si>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</si>
  <si>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</si>
  <si>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</si>
  <si>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</si>
  <si>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</si>
  <si>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</si>
  <si>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</si>
  <si>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</si>
  <si>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</si>
  <si>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</si>
  <si>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</si>
  <si>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</si>
  <si>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</si>
  <si>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</si>
  <si>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</si>
  <si>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</si>
  <si>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</si>
  <si>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</si>
  <si>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</si>
  <si>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</si>
  <si>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</si>
  <si>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</si>
  <si>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</si>
  <si>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</si>
  <si>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</si>
  <si>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</si>
  <si>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</si>
  <si>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</si>
  <si>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</si>
  <si>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</si>
  <si>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</si>
  <si>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</si>
  <si>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</si>
  <si>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</si>
  <si>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</si>
  <si>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</si>
  <si>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</si>
  <si>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</si>
  <si>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</si>
  <si>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</si>
  <si>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</si>
  <si>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</si>
  <si>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</si>
  <si>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</si>
  <si>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</si>
  <si>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</si>
  <si>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</si>
  <si>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</si>
  <si>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</si>
  <si>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</si>
  <si>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</si>
  <si>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</si>
  <si>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</si>
  <si>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</si>
  <si>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</si>
  <si>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</si>
  <si>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</si>
  <si>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</si>
  <si>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</si>
  <si>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</si>
  <si>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</si>
  <si>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</si>
  <si>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</si>
  <si>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</si>
  <si>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</si>
  <si>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</si>
  <si>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</si>
  <si>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</si>
  <si>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</si>
  <si>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</si>
  <si>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</si>
  <si>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</si>
  <si>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</si>
  <si>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</si>
  <si>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</si>
  <si>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</si>
  <si>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</si>
  <si>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</si>
  <si>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</si>
  <si>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</si>
  <si>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</si>
  <si>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</si>
  <si>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</si>
  <si>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</si>
  <si>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</si>
  <si>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</si>
  <si>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</si>
  <si>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</si>
  <si>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</si>
  <si>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</si>
  <si>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</si>
  <si>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</si>
  <si>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</si>
  <si>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</si>
  <si>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</si>
  <si>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</si>
  <si>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</si>
  <si>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</si>
  <si>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</si>
  <si>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</si>
  <si>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</si>
  <si>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</si>
  <si>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</si>
  <si>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</si>
  <si>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</si>
  <si>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</si>
  <si>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</si>
  <si>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</si>
  <si>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</si>
  <si>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</si>
  <si>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</si>
  <si>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</si>
  <si>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</si>
  <si>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</si>
  <si>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</si>
  <si>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</si>
  <si>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</si>
  <si>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</si>
  <si>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</si>
  <si>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</si>
  <si>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</si>
  <si>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</si>
  <si>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</si>
  <si>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</si>
  <si>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</si>
  <si>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</si>
  <si>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</si>
  <si>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</si>
  <si>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</si>
  <si>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</si>
  <si>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</si>
  <si>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</si>
  <si>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</si>
  <si>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</si>
  <si>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</si>
  <si>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</si>
  <si>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</si>
  <si>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</si>
  <si>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</si>
  <si>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</si>
  <si>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</si>
  <si>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</si>
  <si>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</si>
  <si>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</si>
  <si>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</si>
  <si>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</si>
  <si>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</si>
  <si>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</si>
  <si>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</si>
  <si>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</si>
  <si>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</si>
  <si>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</si>
  <si>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</si>
  <si>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</si>
  <si>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</si>
  <si>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</si>
  <si>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</si>
  <si>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</si>
  <si>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</si>
  <si>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</si>
  <si>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</si>
  <si>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</si>
  <si>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</si>
  <si>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</si>
  <si>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</si>
  <si>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</si>
  <si>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</si>
  <si>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</si>
  <si>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</si>
  <si>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</si>
  <si>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</si>
  <si>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</si>
  <si>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</si>
  <si>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</si>
  <si>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</si>
  <si>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</si>
  <si>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</si>
  <si>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</si>
  <si>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</si>
  <si>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</si>
  <si>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</si>
  <si>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</si>
  <si>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</si>
  <si>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</si>
  <si>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</si>
  <si>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</si>
  <si>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</si>
  <si>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</si>
  <si>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</si>
  <si>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</si>
  <si>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</si>
  <si>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</si>
  <si>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</si>
  <si>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</si>
  <si>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</si>
  <si>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</si>
  <si>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</si>
  <si>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</si>
  <si>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</si>
  <si>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</si>
  <si>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</si>
  <si>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</si>
  <si>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</si>
  <si>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</si>
  <si>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</si>
  <si>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</si>
  <si>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</si>
  <si>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</si>
  <si>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</si>
  <si>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</si>
  <si>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</si>
  <si>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</si>
  <si>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</si>
  <si>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</si>
  <si>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</si>
  <si>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</si>
  <si>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</si>
  <si>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</si>
  <si>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</si>
  <si>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</si>
  <si>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</si>
  <si>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</si>
  <si>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</si>
  <si>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</si>
  <si>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</si>
  <si>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</si>
  <si>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</si>
  <si>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</si>
  <si>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</si>
  <si>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</si>
  <si>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</si>
  <si>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</si>
  <si>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</si>
  <si>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</si>
  <si>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</si>
  <si>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</si>
  <si>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</si>
  <si>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</si>
  <si>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</si>
  <si>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</si>
  <si>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</si>
  <si>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</si>
  <si>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</si>
  <si>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</si>
  <si>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</si>
  <si>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</si>
  <si>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</si>
  <si>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</si>
  <si>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</si>
  <si>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</si>
  <si>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</si>
  <si>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</si>
  <si>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</si>
  <si>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</si>
  <si>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</si>
  <si>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</si>
  <si>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</si>
  <si>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</si>
  <si>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</si>
  <si>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</si>
  <si>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</si>
  <si>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</si>
  <si>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</si>
  <si>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</si>
  <si>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</si>
  <si>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</si>
  <si>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</si>
  <si>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</si>
  <si>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</si>
  <si>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</si>
  <si>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</si>
  <si>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</si>
  <si>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</si>
  <si>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</si>
  <si>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</si>
  <si>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</si>
  <si>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</si>
  <si>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</si>
  <si>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</si>
  <si>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</si>
  <si>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</si>
  <si>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</si>
  <si>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</si>
  <si>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</si>
  <si>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</si>
  <si>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</si>
  <si>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</si>
  <si>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</si>
  <si>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</si>
  <si>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</si>
  <si>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</si>
  <si>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</si>
  <si>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</si>
  <si>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</si>
  <si>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</si>
  <si>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</si>
  <si>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</si>
  <si>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</si>
  <si>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</si>
  <si>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</si>
  <si>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</si>
  <si>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</si>
  <si>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</si>
  <si>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</si>
  <si>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</si>
  <si>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</si>
  <si>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</si>
  <si>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</si>
  <si>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</si>
  <si>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</si>
  <si>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</si>
  <si>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</si>
  <si>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</si>
  <si>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</si>
  <si>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</si>
  <si>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</si>
  <si>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</si>
  <si>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</si>
  <si>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</si>
  <si>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</si>
  <si>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</si>
  <si>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</si>
  <si>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</si>
  <si>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</si>
  <si>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</si>
  <si>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</si>
  <si>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</si>
  <si>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</si>
  <si>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</si>
  <si>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</si>
  <si>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</si>
  <si>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</si>
  <si>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</si>
  <si>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</si>
  <si>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</si>
  <si>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</si>
  <si>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</si>
  <si>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</si>
  <si>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</si>
  <si>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</si>
  <si>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</si>
  <si>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</si>
  <si>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</si>
  <si>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</si>
  <si>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</si>
  <si>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</si>
  <si>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</si>
  <si>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</si>
  <si>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</si>
  <si>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</si>
  <si>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</si>
  <si>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</si>
  <si>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</si>
  <si>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</si>
  <si>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</si>
  <si>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</si>
  <si>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</si>
  <si>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</si>
  <si>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</si>
  <si>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</si>
  <si>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</si>
  <si>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</si>
  <si>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</si>
  <si>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</si>
  <si>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</si>
  <si>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</si>
  <si>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</si>
  <si>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</si>
  <si>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</si>
  <si>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</si>
  <si>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</si>
  <si>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</si>
  <si>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</si>
  <si>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</si>
  <si>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</si>
  <si>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</si>
  <si>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</si>
  <si>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</si>
  <si>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</si>
  <si>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</si>
  <si>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</si>
  <si>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</si>
  <si>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</si>
  <si>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</si>
  <si>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</si>
  <si>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</si>
  <si>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</si>
  <si>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</si>
  <si>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</si>
  <si>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</si>
  <si>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</si>
  <si>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</si>
  <si>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</si>
  <si>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</si>
  <si>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</si>
  <si>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</si>
  <si>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</si>
  <si>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</si>
  <si>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</si>
  <si>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</si>
  <si>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</si>
  <si>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</si>
  <si>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</si>
  <si>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</si>
  <si>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</si>
  <si>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</si>
  <si>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</si>
  <si>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</si>
  <si>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</si>
  <si>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</si>
  <si>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</si>
  <si>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</si>
  <si>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</si>
  <si>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</si>
  <si>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</si>
  <si>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</si>
  <si>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</si>
  <si>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</si>
  <si>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</si>
  <si>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</si>
  <si>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</si>
  <si>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</si>
  <si>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</si>
  <si>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</si>
  <si>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</si>
  <si>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</si>
  <si>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</si>
  <si>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</si>
  <si>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</si>
  <si>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</si>
  <si>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</si>
  <si>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</si>
  <si>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</si>
  <si>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</si>
  <si>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</si>
  <si>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</si>
  <si>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</si>
  <si>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</si>
  <si>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</si>
  <si>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</si>
  <si>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</si>
  <si>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</si>
  <si>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</si>
  <si>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</si>
  <si>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</si>
  <si>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</si>
  <si>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</si>
  <si>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</si>
  <si>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</si>
  <si>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</si>
  <si>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</si>
  <si>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</si>
  <si>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</si>
  <si>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</si>
  <si>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</si>
  <si>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</si>
  <si>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</si>
  <si>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</si>
  <si>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</si>
  <si>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</si>
  <si>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</si>
  <si>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</si>
  <si>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</si>
  <si>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</si>
  <si>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</si>
  <si>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</si>
  <si>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</si>
  <si>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</si>
  <si>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</si>
  <si>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</si>
  <si>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</si>
  <si>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</si>
  <si>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</si>
  <si>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</si>
  <si>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</si>
  <si>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</si>
  <si>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</si>
  <si>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</si>
  <si>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</si>
  <si>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</si>
  <si>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</si>
  <si>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</si>
  <si>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Qorvo US, Inc.</t>
  </si>
  <si>
    <t>Ashlee Hernandez</t>
  </si>
  <si>
    <t>ashlee.hernandez@qorvo.com</t>
  </si>
  <si>
    <t>(336) 678-7357</t>
  </si>
  <si>
    <t>Carla Susmilch</t>
  </si>
  <si>
    <t>Director, ESG</t>
  </si>
  <si>
    <t>carla.susmilch@qorvo.com</t>
  </si>
  <si>
    <t>(503) 615-9713</t>
  </si>
  <si>
    <t>06-Nov-2023</t>
  </si>
  <si>
    <t>Due diligence process is ongoing</t>
  </si>
  <si>
    <t>https://www.qorvo.com/about-us/corporate-social-responsibility/our-program</t>
  </si>
  <si>
    <t/>
  </si>
  <si>
    <t>7/6/23: Facility was found to fully meet the conformance criteria of the Joint Due Diligence Standard for Copper, Lead, Molybdenum, Nickel, and Zinc (JDD). This assessment was completed via The Copper Mark &amp; covers all metals produced at Glencore Nikkelverk, including cobalt.  Summary Report available on the Copper Mark's website at: https://coppermark.org/participants-home/jdd-sites/</t>
  </si>
  <si>
    <t>04-544-4635</t>
  </si>
  <si>
    <t>DUNS</t>
  </si>
  <si>
    <t>7628 Thorndike Road, Greensboro, North Carolina 27409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</si>
</sst>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password="C246" sheet="1" objects="1" scenarios="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sheetProtection password="C246" sheet="1" objects="1" scenarios="1"/>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sheetProtection password="C246" sheet="1" objects="1" scenarios="1"/>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504E132A-18DD-437D-B77F-A034EEC89071}"/>
    </customSheetView>
    <customSheetView guid="{4BDF1A28-30D5-449D-B20E-D6C97EF9FAE1}" showAutoFilter="1">
      <selection activeCell="C1" sqref="C1:D65536"/>
      <pageMargins left="0" right="0" top="0" bottom="0" header="0" footer="0"/>
      <pageSetup orientation="portrait"/>
      <autoFilter ref="B1:C1" xr:uid="{8A0CA25D-FE17-4DD8-AF8B-1028CC1AA8D6}"/>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password="C246" sheet="1" objects="1" scenarios="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password="C246" sheet="1" objects="1" scenarios="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B2" sqref="B2"/>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12832</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t="s">
        <v>12833</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12834</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12820</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12821</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12822</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12823</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12824</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12825</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12826</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t="s">
        <v>12827</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t="s">
        <v>27</v>
      </c>
      <c r="E38" s="322"/>
      <c r="F38" s="41"/>
      <c r="G38" s="323" t="s">
        <v>12828</v>
      </c>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27</v>
      </c>
      <c r="E44" s="322"/>
      <c r="F44" s="41"/>
      <c r="G44" s="323" t="s">
        <v>12828</v>
      </c>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t="s">
        <v>30</v>
      </c>
      <c r="E50" s="384"/>
      <c r="F50" s="41"/>
      <c r="G50" s="323" t="s">
        <v>12828</v>
      </c>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t="s">
        <v>23</v>
      </c>
      <c r="E56" s="342"/>
      <c r="F56" s="41"/>
      <c r="G56" s="323" t="s">
        <v>12828</v>
      </c>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26</v>
      </c>
      <c r="E71" s="322"/>
      <c r="F71" s="51"/>
      <c r="G71" s="337" t="s">
        <v>12829</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26</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password="C246" sheet="1" objects="1" scenarios="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t="s">
        <v>12545</v>
      </c>
      <c r="B5" s="150" t="str">
        <f ca="1">IF(LEN(A5)=0,"",INDEX('Smelter Look-up'!$A:$A,MATCH($A5,'Smelter Look-up'!$E:$E,0)))</f>
        <v>Cobalt</v>
      </c>
      <c r="C5" s="153" t="str">
        <f ca="1">IF(LEN(A5)=0,"",INDEX('Smelter Look-up'!$C:$C,MATCH($A5,'Smelter Look-up'!$E:$E,0)))</f>
        <v>Anhui Hanrui New Material Co., Ltd.</v>
      </c>
      <c r="D5" s="150"/>
      <c r="E5" s="150" t="str">
        <f ca="1">IF(ISERROR($V5),"",OFFSET('Smelter Look-up'!$D$4,$V5-4,0)&amp;"")</f>
        <v>CHINA</v>
      </c>
      <c r="F5" s="150" t="str">
        <f ca="1">IF(ISERROR($V5),"",OFFSET('Smelter Look-up'!$E$4,$V5-4,0))</f>
        <v>CID003927</v>
      </c>
      <c r="G5" s="150" t="str">
        <f ca="1">IF(C5=$X$4,"Enter smelter details",IF(ISERROR($V5),"",OFFSET('Smelter Look-up'!$F$4,$V5-4,0)))</f>
        <v>RMI</v>
      </c>
      <c r="H5" s="208" t="s">
        <v>12830</v>
      </c>
      <c r="I5" s="209" t="str">
        <f ca="1">IF(ISERROR($V5),"",OFFSET('Smelter Look-up'!$H$4,$V5-4,0))</f>
        <v>Chuzhou</v>
      </c>
      <c r="J5" s="209" t="str">
        <f ca="1">IF(ISERROR($V5),"",OFFSET('Smelter Look-up'!$I$4,$V5-4,0))</f>
        <v>Anhui Sheng</v>
      </c>
      <c r="K5" s="151" t="s">
        <v>12830</v>
      </c>
      <c r="L5" s="151" t="s">
        <v>12830</v>
      </c>
      <c r="M5" s="151" t="s">
        <v>12830</v>
      </c>
      <c r="N5" s="151" t="s">
        <v>12830</v>
      </c>
      <c r="O5" s="151" t="s">
        <v>27</v>
      </c>
      <c r="P5" s="211" t="s">
        <v>12830</v>
      </c>
      <c r="Q5" s="152" t="s">
        <v>12830</v>
      </c>
      <c r="R5" s="150" t="str">
        <f ca="1">IF(ISERROR($V5),"",OFFSET('Smelter Look-up'!$C$4,$V5-4,0)&amp;"")</f>
        <v>Anhui Hanrui New Material Co., Ltd.</v>
      </c>
      <c r="S5" s="156" t="str">
        <f t="shared" ref="S5:S63" ca="1" si="0">IF(B5="","",IF(ISERROR(MATCH($E5,CL,0)),"Unknown",INDIRECT("'C'!$A$"&amp;MATCH($E5,CL,0)+1)))</f>
        <v>CN</v>
      </c>
      <c r="T5" s="156" t="str">
        <f ca="1">IF(B5="","",IF(ISERROR(MATCH($J5,SorP!$B$1:$B$5661,0)),"",INDIRECT("'SorP'!$A$"&amp;MATCH($J5,SorP!$B$1:$B$5661,0))))</f>
        <v>CN-AH</v>
      </c>
      <c r="U5" s="169"/>
      <c r="V5" s="170">
        <f ca="1">IF(C5="",NA(),MATCH($B5&amp;$C5,'Smelter Look-up'!$J:$J,0))</f>
        <v>5</v>
      </c>
      <c r="X5" s="171">
        <f t="shared" ref="X5:X62" ca="1" si="1">IF(AND(C5="Smelter not listed",OR(LEN(D5)=0,LEN(E5)=0)),1,0)</f>
        <v>0</v>
      </c>
      <c r="AB5" s="171" t="str">
        <f t="shared" ref="AB5:AB62" ca="1" si="2">B5&amp;C5</f>
        <v>CobaltAnhui Hanrui New Material Co., Ltd.</v>
      </c>
    </row>
    <row r="6" spans="1:34" s="171" customFormat="1" ht="25.5">
      <c r="A6" s="200" t="s">
        <v>68</v>
      </c>
      <c r="B6" s="150" t="str">
        <f ca="1">IF(LEN(A6)=0,"",INDEX('Smelter Look-up'!$A:$A,MATCH($A6,'Smelter Look-up'!$E:$E,0)))</f>
        <v>Cobalt</v>
      </c>
      <c r="C6" s="153" t="str">
        <f ca="1">IF(LEN(A6)=0,"",INDEX('Smelter Look-up'!$C:$C,MATCH($A6,'Smelter Look-up'!$E:$E,0)))</f>
        <v>Chemaf Etoile</v>
      </c>
      <c r="D6" s="150"/>
      <c r="E6" s="150" t="str">
        <f ca="1">IF(ISERROR($V6),"",OFFSET('Smelter Look-up'!$D$4,$V6-4,0)&amp;"")</f>
        <v>CONGO, DEMOCRATIC REPUBLIC OF THE</v>
      </c>
      <c r="F6" s="150" t="str">
        <f ca="1">IF(ISERROR($V6),"",OFFSET('Smelter Look-up'!$E$4,$V6-4,0))</f>
        <v>CID003264</v>
      </c>
      <c r="G6" s="150" t="str">
        <f ca="1">IF(C6=$X$4,"Enter smelter details",IF(ISERROR($V6),"",OFFSET('Smelter Look-up'!$F$4,$V6-4,0)))</f>
        <v>RMI</v>
      </c>
      <c r="H6" s="208" t="s">
        <v>12830</v>
      </c>
      <c r="I6" s="209" t="str">
        <f ca="1">IF(ISERROR($V6),"",OFFSET('Smelter Look-up'!$H$4,$V6-4,0))</f>
        <v>Lubumbashi</v>
      </c>
      <c r="J6" s="209" t="str">
        <f ca="1">IF(ISERROR($V6),"",OFFSET('Smelter Look-up'!$I$4,$V6-4,0))</f>
        <v>Haut-Katanga</v>
      </c>
      <c r="K6" s="151" t="s">
        <v>12830</v>
      </c>
      <c r="L6" s="151" t="s">
        <v>12830</v>
      </c>
      <c r="M6" s="151" t="s">
        <v>12830</v>
      </c>
      <c r="N6" s="151" t="s">
        <v>12830</v>
      </c>
      <c r="O6" s="151" t="s">
        <v>27</v>
      </c>
      <c r="P6" s="211" t="s">
        <v>12830</v>
      </c>
      <c r="Q6" s="152" t="s">
        <v>12830</v>
      </c>
      <c r="R6" s="150" t="str">
        <f ca="1">IF(ISERROR($V6),"",OFFSET('Smelter Look-up'!$C$4,$V6-4,0)&amp;"")</f>
        <v>Chemaf Etoile</v>
      </c>
      <c r="S6" s="156" t="str">
        <f t="shared" ca="1" si="0"/>
        <v>CD</v>
      </c>
      <c r="T6" s="156" t="str">
        <f ca="1">IF(B6="","",IF(ISERROR(MATCH($J6,SorP!$B$1:$B$5661,0)),"",INDIRECT("'SorP'!$A$"&amp;MATCH($J6,SorP!$B$1:$B$5661,0))))</f>
        <v>CD-HK</v>
      </c>
      <c r="U6" s="169"/>
      <c r="V6" s="170">
        <f ca="1">IF(C6="",NA(),MATCH($B6&amp;$C6,'Smelter Look-up'!$J:$J,0))</f>
        <v>7</v>
      </c>
      <c r="X6" s="171">
        <f t="shared" ca="1" si="1"/>
        <v>0</v>
      </c>
      <c r="AB6" s="171" t="str">
        <f t="shared" ca="1" si="2"/>
        <v>CobaltChemaf Etoile</v>
      </c>
    </row>
    <row r="7" spans="1:34" s="171" customFormat="1" ht="25.5">
      <c r="A7" s="200" t="s">
        <v>73</v>
      </c>
      <c r="B7" s="150" t="str">
        <f ca="1">IF(LEN(A7)=0,"",INDEX('Smelter Look-up'!$A:$A,MATCH($A7,'Smelter Look-up'!$E:$E,0)))</f>
        <v>Cobalt</v>
      </c>
      <c r="C7" s="153" t="str">
        <f ca="1">IF(LEN(A7)=0,"",INDEX('Smelter Look-up'!$C:$C,MATCH($A7,'Smelter Look-up'!$E:$E,0)))</f>
        <v>Chizhou CN New Materials and Technology Co., Ltd.</v>
      </c>
      <c r="D7" s="150"/>
      <c r="E7" s="150" t="str">
        <f ca="1">IF(ISERROR($V7),"",OFFSET('Smelter Look-up'!$D$4,$V7-4,0)&amp;"")</f>
        <v>CHINA</v>
      </c>
      <c r="F7" s="150" t="str">
        <f ca="1">IF(ISERROR($V7),"",OFFSET('Smelter Look-up'!$E$4,$V7-4,0))</f>
        <v>CID003481</v>
      </c>
      <c r="G7" s="150" t="str">
        <f ca="1">IF(C7=$X$4,"Enter smelter details",IF(ISERROR($V7),"",OFFSET('Smelter Look-up'!$F$4,$V7-4,0)))</f>
        <v>RMI</v>
      </c>
      <c r="H7" s="208" t="s">
        <v>12830</v>
      </c>
      <c r="I7" s="209" t="str">
        <f ca="1">IF(ISERROR($V7),"",OFFSET('Smelter Look-up'!$H$4,$V7-4,0))</f>
        <v>Chizhou</v>
      </c>
      <c r="J7" s="209" t="str">
        <f ca="1">IF(ISERROR($V7),"",OFFSET('Smelter Look-up'!$I$4,$V7-4,0))</f>
        <v>Anhui Sheng</v>
      </c>
      <c r="K7" s="151" t="s">
        <v>12830</v>
      </c>
      <c r="L7" s="151" t="s">
        <v>12830</v>
      </c>
      <c r="M7" s="151" t="s">
        <v>12830</v>
      </c>
      <c r="N7" s="151" t="s">
        <v>12830</v>
      </c>
      <c r="O7" s="151" t="s">
        <v>27</v>
      </c>
      <c r="P7" s="211" t="s">
        <v>12830</v>
      </c>
      <c r="Q7" s="152" t="s">
        <v>12830</v>
      </c>
      <c r="R7" s="150" t="str">
        <f ca="1">IF(ISERROR($V7),"",OFFSET('Smelter Look-up'!$C$4,$V7-4,0)&amp;"")</f>
        <v>Chizhou CN New Materials and Technology Co., Ltd.</v>
      </c>
      <c r="S7" s="156" t="str">
        <f t="shared" ca="1" si="0"/>
        <v>CN</v>
      </c>
      <c r="T7" s="156" t="str">
        <f ca="1">IF(B7="","",IF(ISERROR(MATCH($J7,SorP!$B$1:$B$5661,0)),"",INDIRECT("'SorP'!$A$"&amp;MATCH($J7,SorP!$B$1:$B$5661,0))))</f>
        <v>CN-AH</v>
      </c>
      <c r="U7" s="169"/>
      <c r="V7" s="170">
        <f ca="1">IF(C7="",NA(),MATCH($B7&amp;$C7,'Smelter Look-up'!$J:$J,0))</f>
        <v>8</v>
      </c>
      <c r="X7" s="171">
        <f t="shared" ca="1" si="1"/>
        <v>0</v>
      </c>
      <c r="AB7" s="171" t="str">
        <f t="shared" ca="1" si="2"/>
        <v>CobaltChizhou CN New Materials and Technology Co., Ltd.</v>
      </c>
    </row>
    <row r="8" spans="1:34" s="171" customFormat="1" ht="20.25">
      <c r="A8" s="200" t="s">
        <v>79</v>
      </c>
      <c r="B8" s="150" t="str">
        <f ca="1">IF(LEN(A8)=0,"",INDEX('Smelter Look-up'!$A:$A,MATCH($A8,'Smelter Look-up'!$E:$E,0)))</f>
        <v>Cobalt</v>
      </c>
      <c r="C8" s="153" t="str">
        <f ca="1">IF(LEN(A8)=0,"",INDEX('Smelter Look-up'!$C:$C,MATCH($A8,'Smelter Look-up'!$E:$E,0)))</f>
        <v>Compagnie de Tifnout Tiranimine</v>
      </c>
      <c r="D8" s="150"/>
      <c r="E8" s="150" t="str">
        <f ca="1">IF(ISERROR($V8),"",OFFSET('Smelter Look-up'!$D$4,$V8-4,0)&amp;"")</f>
        <v>MOROCCO</v>
      </c>
      <c r="F8" s="150" t="str">
        <f ca="1">IF(ISERROR($V8),"",OFFSET('Smelter Look-up'!$E$4,$V8-4,0))</f>
        <v>CID003280</v>
      </c>
      <c r="G8" s="150" t="str">
        <f ca="1">IF(C8=$X$4,"Enter smelter details",IF(ISERROR($V8),"",OFFSET('Smelter Look-up'!$F$4,$V8-4,0)))</f>
        <v>RMI</v>
      </c>
      <c r="H8" s="208" t="s">
        <v>12830</v>
      </c>
      <c r="I8" s="209" t="str">
        <f ca="1">IF(ISERROR($V8),"",OFFSET('Smelter Look-up'!$H$4,$V8-4,0))</f>
        <v>Marrakech</v>
      </c>
      <c r="J8" s="209" t="str">
        <f ca="1">IF(ISERROR($V8),"",OFFSET('Smelter Look-up'!$I$4,$V8-4,0))</f>
        <v>Marrakech-Safi</v>
      </c>
      <c r="K8" s="151" t="s">
        <v>12830</v>
      </c>
      <c r="L8" s="151" t="s">
        <v>12830</v>
      </c>
      <c r="M8" s="151" t="s">
        <v>12830</v>
      </c>
      <c r="N8" s="151" t="s">
        <v>12830</v>
      </c>
      <c r="O8" s="151" t="s">
        <v>27</v>
      </c>
      <c r="P8" s="211" t="s">
        <v>12830</v>
      </c>
      <c r="Q8" s="152" t="s">
        <v>12830</v>
      </c>
      <c r="R8" s="150" t="str">
        <f ca="1">IF(ISERROR($V8),"",OFFSET('Smelter Look-up'!$C$4,$V8-4,0)&amp;"")</f>
        <v>Compagnie de Tifnout Tiranimine</v>
      </c>
      <c r="S8" s="156" t="str">
        <f t="shared" ca="1" si="0"/>
        <v>MA</v>
      </c>
      <c r="T8" s="156" t="str">
        <f ca="1">IF(B8="","",IF(ISERROR(MATCH($J8,SorP!$B$1:$B$5661,0)),"",INDIRECT("'SorP'!$A$"&amp;MATCH($J8,SorP!$B$1:$B$5661,0))))</f>
        <v>MA-07</v>
      </c>
      <c r="U8" s="169"/>
      <c r="V8" s="170">
        <f ca="1">IF(C8="",NA(),MATCH($B8&amp;$C8,'Smelter Look-up'!$J:$J,0))</f>
        <v>10</v>
      </c>
      <c r="X8" s="171">
        <f t="shared" ca="1" si="1"/>
        <v>0</v>
      </c>
      <c r="AB8" s="171" t="str">
        <f t="shared" ca="1" si="2"/>
        <v>CobaltCompagnie de Tifnout Tiranimine</v>
      </c>
    </row>
    <row r="9" spans="1:34" s="171" customFormat="1" ht="25.5">
      <c r="A9" s="200" t="s">
        <v>84</v>
      </c>
      <c r="B9" s="150" t="str">
        <f ca="1">IF(LEN(A9)=0,"",INDEX('Smelter Look-up'!$A:$A,MATCH($A9,'Smelter Look-up'!$E:$E,0)))</f>
        <v>Cobalt</v>
      </c>
      <c r="C9" s="153" t="str">
        <f ca="1">IF(LEN(A9)=0,"",INDEX('Smelter Look-up'!$C:$C,MATCH($A9,'Smelter Look-up'!$E:$E,0)))</f>
        <v>CoreMax Corporation</v>
      </c>
      <c r="D9" s="150"/>
      <c r="E9" s="150" t="str">
        <f ca="1">IF(ISERROR($V9),"",OFFSET('Smelter Look-up'!$D$4,$V9-4,0)&amp;"")</f>
        <v>TAIWAN, PROVINCE OF CHINA</v>
      </c>
      <c r="F9" s="150" t="str">
        <f ca="1">IF(ISERROR($V9),"",OFFSET('Smelter Look-up'!$E$4,$V9-4,0))</f>
        <v>CID003473</v>
      </c>
      <c r="G9" s="150" t="str">
        <f ca="1">IF(C9=$X$4,"Enter smelter details",IF(ISERROR($V9),"",OFFSET('Smelter Look-up'!$F$4,$V9-4,0)))</f>
        <v>RMI</v>
      </c>
      <c r="H9" s="208" t="s">
        <v>12830</v>
      </c>
      <c r="I9" s="209" t="str">
        <f ca="1">IF(ISERROR($V9),"",OFFSET('Smelter Look-up'!$H$4,$V9-4,0))</f>
        <v>Toufen</v>
      </c>
      <c r="J9" s="209" t="str">
        <f ca="1">IF(ISERROR($V9),"",OFFSET('Smelter Look-up'!$I$4,$V9-4,0))</f>
        <v>Miaoli</v>
      </c>
      <c r="K9" s="151" t="s">
        <v>12830</v>
      </c>
      <c r="L9" s="151" t="s">
        <v>12830</v>
      </c>
      <c r="M9" s="151" t="s">
        <v>12830</v>
      </c>
      <c r="N9" s="151" t="s">
        <v>12830</v>
      </c>
      <c r="O9" s="151" t="s">
        <v>27</v>
      </c>
      <c r="P9" s="211" t="s">
        <v>12830</v>
      </c>
      <c r="Q9" s="152" t="s">
        <v>12830</v>
      </c>
      <c r="R9" s="150" t="str">
        <f ca="1">IF(ISERROR($V9),"",OFFSET('Smelter Look-up'!$C$4,$V9-4,0)&amp;"")</f>
        <v>CoreMax Corporation</v>
      </c>
      <c r="S9" s="156" t="str">
        <f t="shared" ca="1" si="0"/>
        <v>TW</v>
      </c>
      <c r="T9" s="156" t="str">
        <f ca="1">IF(B9="","",IF(ISERROR(MATCH($J9,SorP!$B$1:$B$5661,0)),"",INDIRECT("'SorP'!$A$"&amp;MATCH($J9,SorP!$B$1:$B$5661,0))))</f>
        <v>TW-MIA</v>
      </c>
      <c r="U9" s="169"/>
      <c r="V9" s="170">
        <f ca="1">IF(C9="",NA(),MATCH($B9&amp;$C9,'Smelter Look-up'!$J:$J,0))</f>
        <v>12</v>
      </c>
      <c r="X9" s="171">
        <f t="shared" ca="1" si="1"/>
        <v>0</v>
      </c>
      <c r="AB9" s="171" t="str">
        <f t="shared" ca="1" si="2"/>
        <v>CobaltCoreMax Corporation</v>
      </c>
    </row>
    <row r="10" spans="1:34" s="171" customFormat="1" ht="20.25">
      <c r="A10" s="200" t="s">
        <v>89</v>
      </c>
      <c r="B10" s="150" t="str">
        <f ca="1">IF(LEN(A10)=0,"",INDEX('Smelter Look-up'!$A:$A,MATCH($A10,'Smelter Look-up'!$E:$E,0)))</f>
        <v>Cobalt</v>
      </c>
      <c r="C10" s="153" t="str">
        <f ca="1">IF(LEN(A10)=0,"",INDEX('Smelter Look-up'!$C:$C,MATCH($A10,'Smelter Look-up'!$E:$E,0)))</f>
        <v>Cosmo Chemical, Ltd.</v>
      </c>
      <c r="D10" s="150"/>
      <c r="E10" s="150" t="str">
        <f ca="1">IF(ISERROR($V10),"",OFFSET('Smelter Look-up'!$D$4,$V10-4,0)&amp;"")</f>
        <v>KOREA, REPUBLIC OF</v>
      </c>
      <c r="F10" s="150" t="str">
        <f ca="1">IF(ISERROR($V10),"",OFFSET('Smelter Look-up'!$E$4,$V10-4,0))</f>
        <v>CID003415</v>
      </c>
      <c r="G10" s="150" t="str">
        <f ca="1">IF(C10=$X$4,"Enter smelter details",IF(ISERROR($V10),"",OFFSET('Smelter Look-up'!$F$4,$V10-4,0)))</f>
        <v>RMI</v>
      </c>
      <c r="H10" s="208" t="s">
        <v>12830</v>
      </c>
      <c r="I10" s="209" t="str">
        <f ca="1">IF(ISERROR($V10),"",OFFSET('Smelter Look-up'!$H$4,$V10-4,0))</f>
        <v>Ulsan</v>
      </c>
      <c r="J10" s="209" t="str">
        <f ca="1">IF(ISERROR($V10),"",OFFSET('Smelter Look-up'!$I$4,$V10-4,0))</f>
        <v>Gyeongsangnam-do</v>
      </c>
      <c r="K10" s="151" t="s">
        <v>12830</v>
      </c>
      <c r="L10" s="151" t="s">
        <v>12830</v>
      </c>
      <c r="M10" s="151" t="s">
        <v>12830</v>
      </c>
      <c r="N10" s="151" t="s">
        <v>12830</v>
      </c>
      <c r="O10" s="151" t="s">
        <v>27</v>
      </c>
      <c r="P10" s="211" t="s">
        <v>12830</v>
      </c>
      <c r="Q10" s="152" t="s">
        <v>12830</v>
      </c>
      <c r="R10" s="150" t="str">
        <f ca="1">IF(ISERROR($V10),"",OFFSET('Smelter Look-up'!$C$4,$V10-4,0)&amp;"")</f>
        <v>Cosmo Chemical, Ltd.</v>
      </c>
      <c r="S10" s="156" t="str">
        <f t="shared" ca="1" si="0"/>
        <v>KR</v>
      </c>
      <c r="T10" s="156" t="str">
        <f ca="1">IF(B10="","",IF(ISERROR(MATCH($J10,SorP!$B$1:$B$5661,0)),"",INDIRECT("'SorP'!$A$"&amp;MATCH($J10,SorP!$B$1:$B$5661,0))))</f>
        <v>KR-48</v>
      </c>
      <c r="U10" s="169"/>
      <c r="V10" s="170">
        <f ca="1">IF(C10="",NA(),MATCH($B10&amp;$C10,'Smelter Look-up'!$J:$J,0))</f>
        <v>13</v>
      </c>
      <c r="X10" s="171">
        <f t="shared" ca="1" si="1"/>
        <v>0</v>
      </c>
      <c r="AB10" s="171" t="str">
        <f t="shared" ca="1" si="2"/>
        <v>CobaltCosmo Chemical, Ltd.</v>
      </c>
    </row>
    <row r="11" spans="1:34" s="171" customFormat="1" ht="20.25">
      <c r="A11" s="201" t="s">
        <v>95</v>
      </c>
      <c r="B11" s="150" t="str">
        <f ca="1">IF(LEN(A11)=0,"",INDEX('Smelter Look-up'!$A:$A,MATCH($A11,'Smelter Look-up'!$E:$E,0)))</f>
        <v>Cobalt</v>
      </c>
      <c r="C11" s="153" t="str">
        <f ca="1">IF(LEN(A11)=0,"",INDEX('Smelter Look-up'!$C:$C,MATCH($A11,'Smelter Look-up'!$E:$E,0)))</f>
        <v>Dynatec Madagascar Company</v>
      </c>
      <c r="D11" s="150"/>
      <c r="E11" s="150" t="str">
        <f ca="1">IF(ISERROR($V11),"",OFFSET('Smelter Look-up'!$D$4,$V11-4,0)&amp;"")</f>
        <v>MADAGASCAR</v>
      </c>
      <c r="F11" s="150" t="str">
        <f ca="1">IF(ISERROR($V11),"",OFFSET('Smelter Look-up'!$E$4,$V11-4,0))</f>
        <v>CID003232</v>
      </c>
      <c r="G11" s="150" t="str">
        <f ca="1">IF(C11=$X$4,"Enter smelter details",IF(ISERROR($V11),"",OFFSET('Smelter Look-up'!$F$4,$V11-4,0)))</f>
        <v>RMI</v>
      </c>
      <c r="H11" s="208" t="s">
        <v>12830</v>
      </c>
      <c r="I11" s="209" t="str">
        <f ca="1">IF(ISERROR($V11),"",OFFSET('Smelter Look-up'!$H$4,$V11-4,0))</f>
        <v>Toamasina</v>
      </c>
      <c r="J11" s="209" t="str">
        <f ca="1">IF(ISERROR($V11),"",OFFSET('Smelter Look-up'!$I$4,$V11-4,0))</f>
        <v>Toamasina</v>
      </c>
      <c r="K11" s="151" t="s">
        <v>12830</v>
      </c>
      <c r="L11" s="151" t="s">
        <v>12830</v>
      </c>
      <c r="M11" s="151" t="s">
        <v>12830</v>
      </c>
      <c r="N11" s="151" t="s">
        <v>12830</v>
      </c>
      <c r="O11" s="151" t="s">
        <v>27</v>
      </c>
      <c r="P11" s="211" t="s">
        <v>12830</v>
      </c>
      <c r="Q11" s="152" t="s">
        <v>12830</v>
      </c>
      <c r="R11" s="150" t="str">
        <f ca="1">IF(ISERROR($V11),"",OFFSET('Smelter Look-up'!$C$4,$V11-4,0)&amp;"")</f>
        <v>Dynatec Madagascar Company</v>
      </c>
      <c r="S11" s="156" t="str">
        <f t="shared" ca="1" si="0"/>
        <v>MG</v>
      </c>
      <c r="T11" s="156" t="str">
        <f ca="1">IF(B11="","",IF(ISERROR(MATCH($J11,SorP!$B$1:$B$5661,0)),"",INDIRECT("'SorP'!$A$"&amp;MATCH($J11,SorP!$B$1:$B$5661,0))))</f>
        <v>MG-A</v>
      </c>
      <c r="U11" s="169"/>
      <c r="V11" s="170">
        <f ca="1">IF(C11="",NA(),MATCH($B11&amp;$C11,'Smelter Look-up'!$J:$J,0))</f>
        <v>15</v>
      </c>
      <c r="X11" s="171">
        <f t="shared" ca="1" si="1"/>
        <v>0</v>
      </c>
      <c r="AB11" s="171" t="str">
        <f t="shared" ca="1" si="2"/>
        <v>CobaltDynatec Madagascar Company</v>
      </c>
    </row>
    <row r="12" spans="1:34" s="171" customFormat="1" ht="20.25">
      <c r="A12" s="200" t="s">
        <v>12547</v>
      </c>
      <c r="B12" s="150" t="str">
        <f ca="1">IF(LEN(A12)=0,"",INDEX('Smelter Look-up'!$A:$A,MATCH($A12,'Smelter Look-up'!$E:$E,0)))</f>
        <v>Cobalt</v>
      </c>
      <c r="C12" s="153" t="str">
        <f ca="1">IF(LEN(A12)=0,"",INDEX('Smelter Look-up'!$C:$C,MATCH($A12,'Smelter Look-up'!$E:$E,0)))</f>
        <v>Fujian Evergreen New Energy Technology Co.</v>
      </c>
      <c r="D12" s="150"/>
      <c r="E12" s="150" t="str">
        <f ca="1">IF(ISERROR($V12),"",OFFSET('Smelter Look-up'!$D$4,$V12-4,0)&amp;"")</f>
        <v>CHINA</v>
      </c>
      <c r="F12" s="150" t="str">
        <f ca="1">IF(ISERROR($V12),"",OFFSET('Smelter Look-up'!$E$4,$V12-4,0))</f>
        <v>CID003974</v>
      </c>
      <c r="G12" s="150" t="str">
        <f ca="1">IF(C12=$X$4,"Enter smelter details",IF(ISERROR($V12),"",OFFSET('Smelter Look-up'!$F$4,$V12-4,0)))</f>
        <v>RMI</v>
      </c>
      <c r="H12" s="208" t="s">
        <v>12830</v>
      </c>
      <c r="I12" s="209" t="str">
        <f ca="1">IF(ISERROR($V12),"",OFFSET('Smelter Look-up'!$H$4,$V12-4,0))</f>
        <v>Longyan City</v>
      </c>
      <c r="J12" s="209" t="str">
        <f ca="1">IF(ISERROR($V12),"",OFFSET('Smelter Look-up'!$I$4,$V12-4,0))</f>
        <v>Fujian Sheng</v>
      </c>
      <c r="K12" s="151" t="s">
        <v>12830</v>
      </c>
      <c r="L12" s="151" t="s">
        <v>12830</v>
      </c>
      <c r="M12" s="151" t="s">
        <v>12830</v>
      </c>
      <c r="N12" s="151" t="s">
        <v>12830</v>
      </c>
      <c r="O12" s="151" t="s">
        <v>27</v>
      </c>
      <c r="P12" s="211" t="s">
        <v>12830</v>
      </c>
      <c r="Q12" s="152" t="s">
        <v>12830</v>
      </c>
      <c r="R12" s="150" t="str">
        <f ca="1">IF(ISERROR($V12),"",OFFSET('Smelter Look-up'!$C$4,$V12-4,0)&amp;"")</f>
        <v>Fujian Evergreen New Energy Technology Co.</v>
      </c>
      <c r="S12" s="156" t="str">
        <f t="shared" ca="1" si="0"/>
        <v>CN</v>
      </c>
      <c r="T12" s="156" t="str">
        <f ca="1">IF(B12="","",IF(ISERROR(MATCH($J12,SorP!$B$1:$B$5661,0)),"",INDIRECT("'SorP'!$A$"&amp;MATCH($J12,SorP!$B$1:$B$5661,0))))</f>
        <v>CN-FJ</v>
      </c>
      <c r="U12" s="169"/>
      <c r="V12" s="170">
        <f ca="1">IF(C12="",NA(),MATCH($B12&amp;$C12,'Smelter Look-up'!$J:$J,0))</f>
        <v>22</v>
      </c>
      <c r="X12" s="171">
        <f t="shared" ca="1" si="1"/>
        <v>0</v>
      </c>
      <c r="AB12" s="171" t="str">
        <f t="shared" ca="1" si="2"/>
        <v>CobaltFujian Evergreen New Energy Technology Co.</v>
      </c>
    </row>
    <row r="13" spans="1:34" s="171" customFormat="1" ht="20.25">
      <c r="A13" s="200" t="s">
        <v>117</v>
      </c>
      <c r="B13" s="150" t="str">
        <f ca="1">IF(LEN(A13)=0,"",INDEX('Smelter Look-up'!$A:$A,MATCH($A13,'Smelter Look-up'!$E:$E,0)))</f>
        <v>Cobalt</v>
      </c>
      <c r="C13" s="153" t="str">
        <f ca="1">IF(LEN(A13)=0,"",INDEX('Smelter Look-up'!$C:$C,MATCH($A13,'Smelter Look-up'!$E:$E,0)))</f>
        <v>Ganzhou Highpower Technology Co., Ltd.</v>
      </c>
      <c r="D13" s="150"/>
      <c r="E13" s="150" t="str">
        <f ca="1">IF(ISERROR($V13),"",OFFSET('Smelter Look-up'!$D$4,$V13-4,0)&amp;"")</f>
        <v>CHINA</v>
      </c>
      <c r="F13" s="150" t="str">
        <f ca="1">IF(ISERROR($V13),"",OFFSET('Smelter Look-up'!$E$4,$V13-4,0))</f>
        <v>CID003384</v>
      </c>
      <c r="G13" s="150" t="str">
        <f ca="1">IF(C13=$X$4,"Enter smelter details",IF(ISERROR($V13),"",OFFSET('Smelter Look-up'!$F$4,$V13-4,0)))</f>
        <v>RMI</v>
      </c>
      <c r="H13" s="208" t="s">
        <v>12830</v>
      </c>
      <c r="I13" s="209" t="str">
        <f ca="1">IF(ISERROR($V13),"",OFFSET('Smelter Look-up'!$H$4,$V13-4,0))</f>
        <v>Ganzhou</v>
      </c>
      <c r="J13" s="209" t="str">
        <f ca="1">IF(ISERROR($V13),"",OFFSET('Smelter Look-up'!$I$4,$V13-4,0))</f>
        <v>Jiangxi Sheng</v>
      </c>
      <c r="K13" s="151" t="s">
        <v>12830</v>
      </c>
      <c r="L13" s="151" t="s">
        <v>12830</v>
      </c>
      <c r="M13" s="151" t="s">
        <v>12830</v>
      </c>
      <c r="N13" s="151" t="s">
        <v>12830</v>
      </c>
      <c r="O13" s="151" t="s">
        <v>27</v>
      </c>
      <c r="P13" s="211" t="s">
        <v>12830</v>
      </c>
      <c r="Q13" s="152" t="s">
        <v>12830</v>
      </c>
      <c r="R13" s="150" t="str">
        <f ca="1">IF(ISERROR($V13),"",OFFSET('Smelter Look-up'!$C$4,$V13-4,0)&amp;"")</f>
        <v>Ganzhou Highpower Technology Co., Ltd.</v>
      </c>
      <c r="S13" s="156" t="str">
        <f t="shared" ca="1" si="0"/>
        <v>CN</v>
      </c>
      <c r="T13" s="156" t="str">
        <f ca="1">IF(B13="","",IF(ISERROR(MATCH($J13,SorP!$B$1:$B$5661,0)),"",INDIRECT("'SorP'!$A$"&amp;MATCH($J13,SorP!$B$1:$B$5661,0))))</f>
        <v>CN-JX</v>
      </c>
      <c r="U13" s="169"/>
      <c r="V13" s="170">
        <f ca="1">IF(C13="",NA(),MATCH($B13&amp;$C13,'Smelter Look-up'!$J:$J,0))</f>
        <v>24</v>
      </c>
      <c r="X13" s="171">
        <f t="shared" ca="1" si="1"/>
        <v>0</v>
      </c>
      <c r="AB13" s="171" t="str">
        <f t="shared" ca="1" si="2"/>
        <v>CobaltGanzhou Highpower Technology Co., Ltd.</v>
      </c>
    </row>
    <row r="14" spans="1:34" s="171" customFormat="1" ht="25.5">
      <c r="A14" s="201" t="s">
        <v>119</v>
      </c>
      <c r="B14" s="150" t="str">
        <f ca="1">IF(LEN(A14)=0,"",INDEX('Smelter Look-up'!$A:$A,MATCH($A14,'Smelter Look-up'!$E:$E,0)))</f>
        <v>Cobalt</v>
      </c>
      <c r="C14" s="153" t="str">
        <f ca="1">IF(LEN(A14)=0,"",INDEX('Smelter Look-up'!$C:$C,MATCH($A14,'Smelter Look-up'!$E:$E,0)))</f>
        <v>Ganzhou Tengyuan Cobalt New Material Co., Ltd.</v>
      </c>
      <c r="D14" s="150"/>
      <c r="E14" s="150" t="str">
        <f ca="1">IF(ISERROR($V14),"",OFFSET('Smelter Look-up'!$D$4,$V14-4,0)&amp;"")</f>
        <v>CHINA</v>
      </c>
      <c r="F14" s="150" t="str">
        <f ca="1">IF(ISERROR($V14),"",OFFSET('Smelter Look-up'!$E$4,$V14-4,0))</f>
        <v>CID003212</v>
      </c>
      <c r="G14" s="150" t="str">
        <f ca="1">IF(C14=$X$4,"Enter smelter details",IF(ISERROR($V14),"",OFFSET('Smelter Look-up'!$F$4,$V14-4,0)))</f>
        <v>RMI</v>
      </c>
      <c r="H14" s="208" t="s">
        <v>12830</v>
      </c>
      <c r="I14" s="209" t="str">
        <f ca="1">IF(ISERROR($V14),"",OFFSET('Smelter Look-up'!$H$4,$V14-4,0))</f>
        <v>Ganzhou</v>
      </c>
      <c r="J14" s="209" t="str">
        <f ca="1">IF(ISERROR($V14),"",OFFSET('Smelter Look-up'!$I$4,$V14-4,0))</f>
        <v>Jiangxi Sheng</v>
      </c>
      <c r="K14" s="151" t="s">
        <v>12830</v>
      </c>
      <c r="L14" s="151" t="s">
        <v>12830</v>
      </c>
      <c r="M14" s="151" t="s">
        <v>12830</v>
      </c>
      <c r="N14" s="151" t="s">
        <v>12830</v>
      </c>
      <c r="O14" s="151" t="s">
        <v>27</v>
      </c>
      <c r="P14" s="211" t="s">
        <v>12830</v>
      </c>
      <c r="Q14" s="152" t="s">
        <v>12830</v>
      </c>
      <c r="R14" s="150" t="str">
        <f ca="1">IF(ISERROR($V14),"",OFFSET('Smelter Look-up'!$C$4,$V14-4,0)&amp;"")</f>
        <v>Ganzhou Tengyuan Cobalt New Material Co., Ltd.</v>
      </c>
      <c r="S14" s="156" t="str">
        <f t="shared" ca="1" si="0"/>
        <v>CN</v>
      </c>
      <c r="T14" s="156" t="str">
        <f ca="1">IF(B14="","",IF(ISERROR(MATCH($J14,SorP!$B$1:$B$5661,0)),"",INDIRECT("'SorP'!$A$"&amp;MATCH($J14,SorP!$B$1:$B$5661,0))))</f>
        <v>CN-JX</v>
      </c>
      <c r="U14" s="169"/>
      <c r="V14" s="170">
        <f ca="1">IF(C14="",NA(),MATCH($B14&amp;$C14,'Smelter Look-up'!$J:$J,0))</f>
        <v>25</v>
      </c>
      <c r="X14" s="171">
        <f t="shared" ca="1" si="1"/>
        <v>0</v>
      </c>
      <c r="AB14" s="171" t="str">
        <f t="shared" ca="1" si="2"/>
        <v>CobaltGanzhou Tengyuan Cobalt New Material Co., Ltd.</v>
      </c>
    </row>
    <row r="15" spans="1:34" s="171" customFormat="1" ht="20.25">
      <c r="A15" s="201" t="s">
        <v>121</v>
      </c>
      <c r="B15" s="150" t="str">
        <f ca="1">IF(LEN(A15)=0,"",INDEX('Smelter Look-up'!$A:$A,MATCH($A15,'Smelter Look-up'!$E:$E,0)))</f>
        <v>Cobalt</v>
      </c>
      <c r="C15" s="153" t="str">
        <f ca="1">IF(LEN(A15)=0,"",INDEX('Smelter Look-up'!$C:$C,MATCH($A15,'Smelter Look-up'!$E:$E,0)))</f>
        <v>Gem (Jiangsu) Cobalt Industry Co., Ltd.</v>
      </c>
      <c r="D15" s="150"/>
      <c r="E15" s="150" t="str">
        <f ca="1">IF(ISERROR($V15),"",OFFSET('Smelter Look-up'!$D$4,$V15-4,0)&amp;"")</f>
        <v>CHINA</v>
      </c>
      <c r="F15" s="150" t="str">
        <f ca="1">IF(ISERROR($V15),"",OFFSET('Smelter Look-up'!$E$4,$V15-4,0))</f>
        <v>CID003209</v>
      </c>
      <c r="G15" s="150" t="str">
        <f ca="1">IF(C15=$X$4,"Enter smelter details",IF(ISERROR($V15),"",OFFSET('Smelter Look-up'!$F$4,$V15-4,0)))</f>
        <v>RMI</v>
      </c>
      <c r="H15" s="208" t="s">
        <v>12830</v>
      </c>
      <c r="I15" s="209" t="str">
        <f ca="1">IF(ISERROR($V15),"",OFFSET('Smelter Look-up'!$H$4,$V15-4,0))</f>
        <v>Taixing</v>
      </c>
      <c r="J15" s="209" t="str">
        <f ca="1">IF(ISERROR($V15),"",OFFSET('Smelter Look-up'!$I$4,$V15-4,0))</f>
        <v>Jiangsu Sheng</v>
      </c>
      <c r="K15" s="151" t="s">
        <v>12830</v>
      </c>
      <c r="L15" s="151" t="s">
        <v>12830</v>
      </c>
      <c r="M15" s="151" t="s">
        <v>12830</v>
      </c>
      <c r="N15" s="151" t="s">
        <v>12830</v>
      </c>
      <c r="O15" s="151" t="s">
        <v>27</v>
      </c>
      <c r="P15" s="211" t="s">
        <v>12830</v>
      </c>
      <c r="Q15" s="152" t="s">
        <v>12830</v>
      </c>
      <c r="R15" s="150" t="str">
        <f ca="1">IF(ISERROR($V15),"",OFFSET('Smelter Look-up'!$C$4,$V15-4,0)&amp;"")</f>
        <v>Gem (Jiangsu) Cobalt Industry Co., Ltd.</v>
      </c>
      <c r="S15" s="156" t="str">
        <f t="shared" ca="1" si="0"/>
        <v>CN</v>
      </c>
      <c r="T15" s="156" t="str">
        <f ca="1">IF(B15="","",IF(ISERROR(MATCH($J15,SorP!$B$1:$B$5661,0)),"",INDIRECT("'SorP'!$A$"&amp;MATCH($J15,SorP!$B$1:$B$5661,0))))</f>
        <v>CN-JS</v>
      </c>
      <c r="U15" s="169"/>
      <c r="V15" s="170">
        <f ca="1">IF(C15="",NA(),MATCH($B15&amp;$C15,'Smelter Look-up'!$J:$J,0))</f>
        <v>26</v>
      </c>
      <c r="X15" s="171">
        <f t="shared" ca="1" si="1"/>
        <v>0</v>
      </c>
      <c r="AB15" s="171" t="str">
        <f t="shared" ca="1" si="2"/>
        <v>CobaltGem (Jiangsu) Cobalt Industry Co., Ltd.</v>
      </c>
    </row>
    <row r="16" spans="1:34" s="171" customFormat="1" ht="114.75">
      <c r="A16" s="200" t="s">
        <v>126</v>
      </c>
      <c r="B16" s="150" t="str">
        <f ca="1">IF(LEN(A16)=0,"",INDEX('Smelter Look-up'!$A:$A,MATCH($A16,'Smelter Look-up'!$E:$E,0)))</f>
        <v>Cobalt</v>
      </c>
      <c r="C16" s="153" t="str">
        <f ca="1">IF(LEN(A16)=0,"",INDEX('Smelter Look-up'!$C:$C,MATCH($A16,'Smelter Look-up'!$E:$E,0)))</f>
        <v>Glencore Nikkelverk Refinery</v>
      </c>
      <c r="D16" s="150"/>
      <c r="E16" s="150" t="str">
        <f ca="1">IF(ISERROR($V16),"",OFFSET('Smelter Look-up'!$D$4,$V16-4,0)&amp;"")</f>
        <v>NORWAY</v>
      </c>
      <c r="F16" s="150" t="str">
        <f ca="1">IF(ISERROR($V16),"",OFFSET('Smelter Look-up'!$E$4,$V16-4,0))</f>
        <v>CID003403</v>
      </c>
      <c r="G16" s="150" t="str">
        <f ca="1">IF(C16=$X$4,"Enter smelter details",IF(ISERROR($V16),"",OFFSET('Smelter Look-up'!$F$4,$V16-4,0)))</f>
        <v>RMI</v>
      </c>
      <c r="H16" s="208" t="s">
        <v>12830</v>
      </c>
      <c r="I16" s="209" t="str">
        <f ca="1">IF(ISERROR($V16),"",OFFSET('Smelter Look-up'!$H$4,$V16-4,0))</f>
        <v>Kristiansand</v>
      </c>
      <c r="J16" s="209" t="str">
        <f ca="1">IF(ISERROR($V16),"",OFFSET('Smelter Look-up'!$I$4,$V16-4,0))</f>
        <v>Aust-Agder</v>
      </c>
      <c r="K16" s="151" t="s">
        <v>12830</v>
      </c>
      <c r="L16" s="151" t="s">
        <v>12830</v>
      </c>
      <c r="M16" s="151" t="s">
        <v>12830</v>
      </c>
      <c r="N16" s="151" t="s">
        <v>12830</v>
      </c>
      <c r="O16" s="151" t="s">
        <v>27</v>
      </c>
      <c r="P16" s="211" t="s">
        <v>12830</v>
      </c>
      <c r="Q16" s="152" t="s">
        <v>12831</v>
      </c>
      <c r="R16" s="150" t="str">
        <f ca="1">IF(ISERROR($V16),"",OFFSET('Smelter Look-up'!$C$4,$V16-4,0)&amp;"")</f>
        <v>Glencore Nikkelverk Refinery</v>
      </c>
      <c r="S16" s="156" t="str">
        <f t="shared" ca="1" si="0"/>
        <v>NO</v>
      </c>
      <c r="T16" s="156" t="str">
        <f ca="1">IF(B16="","",IF(ISERROR(MATCH($J16,SorP!$B$1:$B$5661,0)),"",INDIRECT("'SorP'!$A$"&amp;MATCH($J16,SorP!$B$1:$B$5661,0))))</f>
        <v>NO-09</v>
      </c>
      <c r="U16" s="169"/>
      <c r="V16" s="170">
        <f ca="1">IF(C16="",NA(),MATCH($B16&amp;$C16,'Smelter Look-up'!$J:$J,0))</f>
        <v>27</v>
      </c>
      <c r="X16" s="171">
        <f t="shared" ca="1" si="1"/>
        <v>0</v>
      </c>
      <c r="AB16" s="171" t="str">
        <f t="shared" ca="1" si="2"/>
        <v>CobaltGlencore Nikkelverk Refinery</v>
      </c>
    </row>
    <row r="17" spans="1:28" s="171" customFormat="1" ht="20.25">
      <c r="A17" s="200" t="s">
        <v>12550</v>
      </c>
      <c r="B17" s="150" t="str">
        <f ca="1">IF(LEN(A17)=0,"",INDEX('Smelter Look-up'!$A:$A,MATCH($A17,'Smelter Look-up'!$E:$E,0)))</f>
        <v>Cobalt</v>
      </c>
      <c r="C17" s="153" t="str">
        <f ca="1">IF(LEN(A17)=0,"",INDEX('Smelter Look-up'!$C:$C,MATCH($A17,'Smelter Look-up'!$E:$E,0)))</f>
        <v>Guangdong Fangyuan Environment Co., Ltd.</v>
      </c>
      <c r="D17" s="150"/>
      <c r="E17" s="150" t="str">
        <f ca="1">IF(ISERROR($V17),"",OFFSET('Smelter Look-up'!$D$4,$V17-4,0)&amp;"")</f>
        <v>CHINA</v>
      </c>
      <c r="F17" s="150" t="str">
        <f ca="1">IF(ISERROR($V17),"",OFFSET('Smelter Look-up'!$E$4,$V17-4,0))</f>
        <v>CID003940</v>
      </c>
      <c r="G17" s="150" t="str">
        <f ca="1">IF(C17=$X$4,"Enter smelter details",IF(ISERROR($V17),"",OFFSET('Smelter Look-up'!$F$4,$V17-4,0)))</f>
        <v>RMI</v>
      </c>
      <c r="H17" s="208" t="s">
        <v>12830</v>
      </c>
      <c r="I17" s="209" t="str">
        <f ca="1">IF(ISERROR($V17),"",OFFSET('Smelter Look-up'!$H$4,$V17-4,0))</f>
        <v>Jiangmen City</v>
      </c>
      <c r="J17" s="209" t="str">
        <f ca="1">IF(ISERROR($V17),"",OFFSET('Smelter Look-up'!$I$4,$V17-4,0))</f>
        <v>Guangdong Sheng</v>
      </c>
      <c r="K17" s="151" t="s">
        <v>12830</v>
      </c>
      <c r="L17" s="151" t="s">
        <v>12830</v>
      </c>
      <c r="M17" s="151" t="s">
        <v>12830</v>
      </c>
      <c r="N17" s="151" t="s">
        <v>12830</v>
      </c>
      <c r="O17" s="151" t="s">
        <v>27</v>
      </c>
      <c r="P17" s="211" t="s">
        <v>12830</v>
      </c>
      <c r="Q17" s="152" t="s">
        <v>12830</v>
      </c>
      <c r="R17" s="150" t="str">
        <f ca="1">IF(ISERROR($V17),"",OFFSET('Smelter Look-up'!$C$4,$V17-4,0)&amp;"")</f>
        <v>Guangdong Fangyuan Environment Co., Ltd.</v>
      </c>
      <c r="S17" s="156" t="str">
        <f t="shared" ca="1" si="0"/>
        <v>CN</v>
      </c>
      <c r="T17" s="156" t="str">
        <f ca="1">IF(B17="","",IF(ISERROR(MATCH($J17,SorP!$B$1:$B$5661,0)),"",INDIRECT("'SorP'!$A$"&amp;MATCH($J17,SorP!$B$1:$B$5661,0))))</f>
        <v>CN-GD</v>
      </c>
      <c r="U17" s="169"/>
      <c r="V17" s="170">
        <f ca="1">IF(C17="",NA(),MATCH($B17&amp;$C17,'Smelter Look-up'!$J:$J,0))</f>
        <v>28</v>
      </c>
      <c r="X17" s="171">
        <f t="shared" ca="1" si="1"/>
        <v>0</v>
      </c>
      <c r="AB17" s="171" t="str">
        <f t="shared" ca="1" si="2"/>
        <v>CobaltGuangdong Fangyuan Environment Co., Ltd.</v>
      </c>
    </row>
    <row r="18" spans="1:28" s="171" customFormat="1" ht="20.25">
      <c r="A18" s="200" t="s">
        <v>130</v>
      </c>
      <c r="B18" s="150" t="str">
        <f ca="1">IF(LEN(A18)=0,"",INDEX('Smelter Look-up'!$A:$A,MATCH($A18,'Smelter Look-up'!$E:$E,0)))</f>
        <v>Cobalt</v>
      </c>
      <c r="C18" s="153" t="str">
        <f ca="1">IF(LEN(A18)=0,"",INDEX('Smelter Look-up'!$C:$C,MATCH($A18,'Smelter Look-up'!$E:$E,0)))</f>
        <v>Guangdong Jiana Energy Technology Co., Ltd.</v>
      </c>
      <c r="D18" s="150"/>
      <c r="E18" s="150" t="str">
        <f ca="1">IF(ISERROR($V18),"",OFFSET('Smelter Look-up'!$D$4,$V18-4,0)&amp;"")</f>
        <v>CHINA</v>
      </c>
      <c r="F18" s="150" t="str">
        <f ca="1">IF(ISERROR($V18),"",OFFSET('Smelter Look-up'!$E$4,$V18-4,0))</f>
        <v>CID003291</v>
      </c>
      <c r="G18" s="150" t="str">
        <f ca="1">IF(C18=$X$4,"Enter smelter details",IF(ISERROR($V18),"",OFFSET('Smelter Look-up'!$F$4,$V18-4,0)))</f>
        <v>RMI</v>
      </c>
      <c r="H18" s="208" t="s">
        <v>12830</v>
      </c>
      <c r="I18" s="209" t="str">
        <f ca="1">IF(ISERROR($V18),"",OFFSET('Smelter Look-up'!$H$4,$V18-4,0))</f>
        <v>Guangzhou</v>
      </c>
      <c r="J18" s="209" t="str">
        <f ca="1">IF(ISERROR($V18),"",OFFSET('Smelter Look-up'!$I$4,$V18-4,0))</f>
        <v>Guangdong Sheng</v>
      </c>
      <c r="K18" s="151" t="s">
        <v>12830</v>
      </c>
      <c r="L18" s="151" t="s">
        <v>12830</v>
      </c>
      <c r="M18" s="151" t="s">
        <v>12830</v>
      </c>
      <c r="N18" s="151" t="s">
        <v>12830</v>
      </c>
      <c r="O18" s="151" t="s">
        <v>27</v>
      </c>
      <c r="P18" s="211" t="s">
        <v>12830</v>
      </c>
      <c r="Q18" s="152" t="s">
        <v>12830</v>
      </c>
      <c r="R18" s="150" t="str">
        <f ca="1">IF(ISERROR($V18),"",OFFSET('Smelter Look-up'!$C$4,$V18-4,0)&amp;"")</f>
        <v>Guangdong Jiana Energy Technology Co., Ltd.</v>
      </c>
      <c r="S18" s="156" t="str">
        <f t="shared" ca="1" si="0"/>
        <v>CN</v>
      </c>
      <c r="T18" s="156" t="str">
        <f ca="1">IF(B18="","",IF(ISERROR(MATCH($J18,SorP!$B$1:$B$5661,0)),"",INDIRECT("'SorP'!$A$"&amp;MATCH($J18,SorP!$B$1:$B$5661,0))))</f>
        <v>CN-GD</v>
      </c>
      <c r="U18" s="169"/>
      <c r="V18" s="170">
        <f ca="1">IF(C18="",NA(),MATCH($B18&amp;$C18,'Smelter Look-up'!$J:$J,0))</f>
        <v>29</v>
      </c>
      <c r="X18" s="171">
        <f t="shared" ca="1" si="1"/>
        <v>0</v>
      </c>
      <c r="AB18" s="171" t="str">
        <f t="shared" ca="1" si="2"/>
        <v>CobaltGuangdong Jiana Energy Technology Co., Ltd.</v>
      </c>
    </row>
    <row r="19" spans="1:28" s="171" customFormat="1" ht="25.5">
      <c r="A19" s="200" t="s">
        <v>134</v>
      </c>
      <c r="B19" s="150" t="str">
        <f ca="1">IF(LEN(A19)=0,"",INDEX('Smelter Look-up'!$A:$A,MATCH($A19,'Smelter Look-up'!$E:$E,0)))</f>
        <v>Cobalt</v>
      </c>
      <c r="C19" s="153" t="str">
        <f ca="1">IF(LEN(A19)=0,"",INDEX('Smelter Look-up'!$C:$C,MATCH($A19,'Smelter Look-up'!$E:$E,0)))</f>
        <v>Guangxi Yinyi Advanced Material Co., Ltd.</v>
      </c>
      <c r="D19" s="150"/>
      <c r="E19" s="150" t="str">
        <f ca="1">IF(ISERROR($V19),"",OFFSET('Smelter Look-up'!$D$4,$V19-4,0)&amp;"")</f>
        <v>CHINA</v>
      </c>
      <c r="F19" s="150" t="str">
        <f ca="1">IF(ISERROR($V19),"",OFFSET('Smelter Look-up'!$E$4,$V19-4,0))</f>
        <v>CID003213</v>
      </c>
      <c r="G19" s="150" t="str">
        <f ca="1">IF(C19=$X$4,"Enter smelter details",IF(ISERROR($V19),"",OFFSET('Smelter Look-up'!$F$4,$V19-4,0)))</f>
        <v>RMI</v>
      </c>
      <c r="H19" s="208" t="s">
        <v>12830</v>
      </c>
      <c r="I19" s="209" t="str">
        <f ca="1">IF(ISERROR($V19),"",OFFSET('Smelter Look-up'!$H$4,$V19-4,0))</f>
        <v>Yulin</v>
      </c>
      <c r="J19" s="209" t="str">
        <f ca="1">IF(ISERROR($V19),"",OFFSET('Smelter Look-up'!$I$4,$V19-4,0))</f>
        <v>Guangxi Zhuangzu Zizhiqu</v>
      </c>
      <c r="K19" s="151" t="s">
        <v>12830</v>
      </c>
      <c r="L19" s="151" t="s">
        <v>12830</v>
      </c>
      <c r="M19" s="151" t="s">
        <v>12830</v>
      </c>
      <c r="N19" s="151" t="s">
        <v>12830</v>
      </c>
      <c r="O19" s="151" t="s">
        <v>27</v>
      </c>
      <c r="P19" s="211" t="s">
        <v>12830</v>
      </c>
      <c r="Q19" s="152" t="s">
        <v>12830</v>
      </c>
      <c r="R19" s="150" t="str">
        <f ca="1">IF(ISERROR($V19),"",OFFSET('Smelter Look-up'!$C$4,$V19-4,0)&amp;"")</f>
        <v>Guangxi Yinyi Advanced Material Co., Ltd.</v>
      </c>
      <c r="S19" s="156" t="str">
        <f t="shared" ca="1" si="0"/>
        <v>CN</v>
      </c>
      <c r="T19" s="156" t="str">
        <f ca="1">IF(B19="","",IF(ISERROR(MATCH($J19,SorP!$B$1:$B$5661,0)),"",INDIRECT("'SorP'!$A$"&amp;MATCH($J19,SorP!$B$1:$B$5661,0))))</f>
        <v>CN-GX</v>
      </c>
      <c r="U19" s="169"/>
      <c r="V19" s="170">
        <f ca="1">IF(C19="",NA(),MATCH($B19&amp;$C19,'Smelter Look-up'!$J:$J,0))</f>
        <v>30</v>
      </c>
      <c r="X19" s="171">
        <f t="shared" ca="1" si="1"/>
        <v>0</v>
      </c>
      <c r="AB19" s="171" t="str">
        <f t="shared" ca="1" si="2"/>
        <v>CobaltGuangxi Yinyi Advanced Material Co., Ltd.</v>
      </c>
    </row>
    <row r="20" spans="1:28" s="171" customFormat="1" ht="25.5">
      <c r="A20" s="201" t="s">
        <v>138</v>
      </c>
      <c r="B20" s="150" t="str">
        <f ca="1">IF(LEN(A20)=0,"",INDEX('Smelter Look-up'!$A:$A,MATCH($A20,'Smelter Look-up'!$E:$E,0)))</f>
        <v>Cobalt</v>
      </c>
      <c r="C20" s="153" t="str">
        <f ca="1">IF(LEN(A20)=0,"",INDEX('Smelter Look-up'!$C:$C,MATCH($A20,'Smelter Look-up'!$E:$E,0)))</f>
        <v>Guizhou CNGR Resource Recycling Industry Development Co., Ltd.</v>
      </c>
      <c r="D20" s="150"/>
      <c r="E20" s="150" t="str">
        <f ca="1">IF(ISERROR($V20),"",OFFSET('Smelter Look-up'!$D$4,$V20-4,0)&amp;"")</f>
        <v>CHINA</v>
      </c>
      <c r="F20" s="150" t="str">
        <f ca="1">IF(ISERROR($V20),"",OFFSET('Smelter Look-up'!$E$4,$V20-4,0))</f>
        <v>CID003610</v>
      </c>
      <c r="G20" s="150" t="str">
        <f ca="1">IF(C20=$X$4,"Enter smelter details",IF(ISERROR($V20),"",OFFSET('Smelter Look-up'!$F$4,$V20-4,0)))</f>
        <v>RMI</v>
      </c>
      <c r="H20" s="208" t="s">
        <v>12830</v>
      </c>
      <c r="I20" s="209" t="str">
        <f ca="1">IF(ISERROR($V20),"",OFFSET('Smelter Look-up'!$H$4,$V20-4,0))</f>
        <v>Tongren</v>
      </c>
      <c r="J20" s="209" t="str">
        <f ca="1">IF(ISERROR($V20),"",OFFSET('Smelter Look-up'!$I$4,$V20-4,0))</f>
        <v>Guizhou Sheng</v>
      </c>
      <c r="K20" s="151" t="s">
        <v>12830</v>
      </c>
      <c r="L20" s="151" t="s">
        <v>12830</v>
      </c>
      <c r="M20" s="151" t="s">
        <v>12830</v>
      </c>
      <c r="N20" s="151" t="s">
        <v>12830</v>
      </c>
      <c r="O20" s="151" t="s">
        <v>27</v>
      </c>
      <c r="P20" s="211" t="s">
        <v>12830</v>
      </c>
      <c r="Q20" s="152" t="s">
        <v>12830</v>
      </c>
      <c r="R20" s="150" t="str">
        <f ca="1">IF(ISERROR($V20),"",OFFSET('Smelter Look-up'!$C$4,$V20-4,0)&amp;"")</f>
        <v>Guizhou CNGR Resource Recycling Industry Development Co., Ltd.</v>
      </c>
      <c r="S20" s="156" t="str">
        <f t="shared" ca="1" si="0"/>
        <v>CN</v>
      </c>
      <c r="T20" s="156" t="str">
        <f ca="1">IF(B20="","",IF(ISERROR(MATCH($J20,SorP!$B$1:$B$5661,0)),"",INDIRECT("'SorP'!$A$"&amp;MATCH($J20,SorP!$B$1:$B$5661,0))))</f>
        <v>CN-GZ</v>
      </c>
      <c r="U20" s="169"/>
      <c r="V20" s="170">
        <f ca="1">IF(C20="",NA(),MATCH($B20&amp;$C20,'Smelter Look-up'!$J:$J,0))</f>
        <v>31</v>
      </c>
      <c r="X20" s="171">
        <f t="shared" ca="1" si="1"/>
        <v>0</v>
      </c>
      <c r="AB20" s="171" t="str">
        <f t="shared" ca="1" si="2"/>
        <v>CobaltGuizhou CNGR Resource Recycling Industry Development Co., Ltd.</v>
      </c>
    </row>
    <row r="21" spans="1:28" s="171" customFormat="1" ht="20.25">
      <c r="A21" s="200" t="s">
        <v>144</v>
      </c>
      <c r="B21" s="150" t="str">
        <f ca="1">IF(LEN(A21)=0,"",INDEX('Smelter Look-up'!$A:$A,MATCH($A21,'Smelter Look-up'!$E:$E,0)))</f>
        <v>Cobalt</v>
      </c>
      <c r="C21" s="153" t="str">
        <f ca="1">IF(LEN(A21)=0,"",INDEX('Smelter Look-up'!$C:$C,MATCH($A21,'Smelter Look-up'!$E:$E,0)))</f>
        <v>Harima Refinery, Sumitomo Metal Mining</v>
      </c>
      <c r="D21" s="150"/>
      <c r="E21" s="150" t="str">
        <f ca="1">IF(ISERROR($V21),"",OFFSET('Smelter Look-up'!$D$4,$V21-4,0)&amp;"")</f>
        <v>JAPAN</v>
      </c>
      <c r="F21" s="150" t="str">
        <f ca="1">IF(ISERROR($V21),"",OFFSET('Smelter Look-up'!$E$4,$V21-4,0))</f>
        <v>CID003577</v>
      </c>
      <c r="G21" s="150" t="str">
        <f ca="1">IF(C21=$X$4,"Enter smelter details",IF(ISERROR($V21),"",OFFSET('Smelter Look-up'!$F$4,$V21-4,0)))</f>
        <v>RMI</v>
      </c>
      <c r="H21" s="208" t="s">
        <v>12830</v>
      </c>
      <c r="I21" s="209" t="str">
        <f ca="1">IF(ISERROR($V21),"",OFFSET('Smelter Look-up'!$H$4,$V21-4,0))</f>
        <v>Kako-gun</v>
      </c>
      <c r="J21" s="209" t="str">
        <f ca="1">IF(ISERROR($V21),"",OFFSET('Smelter Look-up'!$I$4,$V21-4,0))</f>
        <v>Hyogo</v>
      </c>
      <c r="K21" s="151" t="s">
        <v>12830</v>
      </c>
      <c r="L21" s="151" t="s">
        <v>12830</v>
      </c>
      <c r="M21" s="151" t="s">
        <v>12830</v>
      </c>
      <c r="N21" s="151" t="s">
        <v>12830</v>
      </c>
      <c r="O21" s="151" t="s">
        <v>27</v>
      </c>
      <c r="P21" s="211" t="s">
        <v>12830</v>
      </c>
      <c r="Q21" s="152" t="s">
        <v>12830</v>
      </c>
      <c r="R21" s="150" t="str">
        <f ca="1">IF(ISERROR($V21),"",OFFSET('Smelter Look-up'!$C$4,$V21-4,0)&amp;"")</f>
        <v>Harima Refinery, Sumitomo Metal Mining</v>
      </c>
      <c r="S21" s="156" t="str">
        <f t="shared" ca="1" si="0"/>
        <v>JP</v>
      </c>
      <c r="T21" s="156" t="str">
        <f ca="1">IF(B21="","",IF(ISERROR(MATCH($J21,SorP!$B$1:$B$5661,0)),"",INDIRECT("'SorP'!$A$"&amp;MATCH($J21,SorP!$B$1:$B$5661,0))))</f>
        <v>JP-28</v>
      </c>
      <c r="U21" s="169"/>
      <c r="V21" s="170">
        <f ca="1">IF(C21="",NA(),MATCH($B21&amp;$C21,'Smelter Look-up'!$J:$J,0))</f>
        <v>34</v>
      </c>
      <c r="X21" s="171">
        <f t="shared" ca="1" si="1"/>
        <v>0</v>
      </c>
      <c r="AB21" s="171" t="str">
        <f t="shared" ca="1" si="2"/>
        <v>CobaltHarima Refinery, Sumitomo Metal Mining</v>
      </c>
    </row>
    <row r="22" spans="1:28" s="171" customFormat="1" ht="25.5">
      <c r="A22" s="200" t="s">
        <v>155</v>
      </c>
      <c r="B22" s="150" t="str">
        <f ca="1">IF(LEN(A22)=0,"",INDEX('Smelter Look-up'!$A:$A,MATCH($A22,'Smelter Look-up'!$E:$E,0)))</f>
        <v>Cobalt</v>
      </c>
      <c r="C22" s="153" t="str">
        <f ca="1">IF(LEN(A22)=0,"",INDEX('Smelter Look-up'!$C:$C,MATCH($A22,'Smelter Look-up'!$E:$E,0)))</f>
        <v>Hunan CNGR New Energy Science &amp; Technology Co., Ltd.</v>
      </c>
      <c r="D22" s="150"/>
      <c r="E22" s="150" t="str">
        <f ca="1">IF(ISERROR($V22),"",OFFSET('Smelter Look-up'!$D$4,$V22-4,0)&amp;"")</f>
        <v>CHINA</v>
      </c>
      <c r="F22" s="150" t="str">
        <f ca="1">IF(ISERROR($V22),"",OFFSET('Smelter Look-up'!$E$4,$V22-4,0))</f>
        <v>CID003411</v>
      </c>
      <c r="G22" s="150" t="str">
        <f ca="1">IF(C22=$X$4,"Enter smelter details",IF(ISERROR($V22),"",OFFSET('Smelter Look-up'!$F$4,$V22-4,0)))</f>
        <v>RMI</v>
      </c>
      <c r="H22" s="208" t="s">
        <v>12830</v>
      </c>
      <c r="I22" s="209" t="str">
        <f ca="1">IF(ISERROR($V22),"",OFFSET('Smelter Look-up'!$H$4,$V22-4,0))</f>
        <v>Changsha</v>
      </c>
      <c r="J22" s="209" t="str">
        <f ca="1">IF(ISERROR($V22),"",OFFSET('Smelter Look-up'!$I$4,$V22-4,0))</f>
        <v>Hunan Sheng</v>
      </c>
      <c r="K22" s="151" t="s">
        <v>12830</v>
      </c>
      <c r="L22" s="151" t="s">
        <v>12830</v>
      </c>
      <c r="M22" s="151" t="s">
        <v>12830</v>
      </c>
      <c r="N22" s="151" t="s">
        <v>12830</v>
      </c>
      <c r="O22" s="151" t="s">
        <v>27</v>
      </c>
      <c r="P22" s="211" t="s">
        <v>12830</v>
      </c>
      <c r="Q22" s="152" t="s">
        <v>12830</v>
      </c>
      <c r="R22" s="150" t="str">
        <f ca="1">IF(ISERROR($V22),"",OFFSET('Smelter Look-up'!$C$4,$V22-4,0)&amp;"")</f>
        <v>Hunan CNGR New Energy Science &amp; Technology Co., Ltd.</v>
      </c>
      <c r="S22" s="156" t="str">
        <f t="shared" ca="1" si="0"/>
        <v>CN</v>
      </c>
      <c r="T22" s="156" t="str">
        <f ca="1">IF(B22="","",IF(ISERROR(MATCH($J22,SorP!$B$1:$B$5661,0)),"",INDIRECT("'SorP'!$A$"&amp;MATCH($J22,SorP!$B$1:$B$5661,0))))</f>
        <v>CN-HN</v>
      </c>
      <c r="U22" s="169"/>
      <c r="V22" s="170">
        <f ca="1">IF(C22="",NA(),MATCH($B22&amp;$C22,'Smelter Look-up'!$J:$J,0))</f>
        <v>37</v>
      </c>
      <c r="X22" s="171">
        <f t="shared" ca="1" si="1"/>
        <v>0</v>
      </c>
      <c r="AB22" s="171" t="str">
        <f t="shared" ca="1" si="2"/>
        <v>CobaltHunan CNGR New Energy Science &amp; Technology Co., Ltd.</v>
      </c>
    </row>
    <row r="23" spans="1:28" s="171" customFormat="1" ht="20.25">
      <c r="A23" s="200" t="s">
        <v>158</v>
      </c>
      <c r="B23" s="150" t="str">
        <f ca="1">IF(LEN(A23)=0,"",INDEX('Smelter Look-up'!$A:$A,MATCH($A23,'Smelter Look-up'!$E:$E,0)))</f>
        <v>Cobalt</v>
      </c>
      <c r="C23" s="153" t="str">
        <f ca="1">IF(LEN(A23)=0,"",INDEX('Smelter Look-up'!$C:$C,MATCH($A23,'Smelter Look-up'!$E:$E,0)))</f>
        <v>Hunan Jinxin New Material Holding Co., Ltd.</v>
      </c>
      <c r="D23" s="150"/>
      <c r="E23" s="150" t="str">
        <f ca="1">IF(ISERROR($V23),"",OFFSET('Smelter Look-up'!$D$4,$V23-4,0)&amp;"")</f>
        <v>CHINA</v>
      </c>
      <c r="F23" s="150" t="str">
        <f ca="1">IF(ISERROR($V23),"",OFFSET('Smelter Look-up'!$E$4,$V23-4,0))</f>
        <v>CID003470</v>
      </c>
      <c r="G23" s="150" t="str">
        <f ca="1">IF(C23=$X$4,"Enter smelter details",IF(ISERROR($V23),"",OFFSET('Smelter Look-up'!$F$4,$V23-4,0)))</f>
        <v>RMI</v>
      </c>
      <c r="H23" s="208" t="s">
        <v>12830</v>
      </c>
      <c r="I23" s="209" t="str">
        <f ca="1">IF(ISERROR($V23),"",OFFSET('Smelter Look-up'!$H$4,$V23-4,0))</f>
        <v>Yiyang</v>
      </c>
      <c r="J23" s="209" t="str">
        <f ca="1">IF(ISERROR($V23),"",OFFSET('Smelter Look-up'!$I$4,$V23-4,0))</f>
        <v>Hunan Sheng</v>
      </c>
      <c r="K23" s="151" t="s">
        <v>12830</v>
      </c>
      <c r="L23" s="151" t="s">
        <v>12830</v>
      </c>
      <c r="M23" s="151" t="s">
        <v>12830</v>
      </c>
      <c r="N23" s="151" t="s">
        <v>12830</v>
      </c>
      <c r="O23" s="151" t="s">
        <v>27</v>
      </c>
      <c r="P23" s="211" t="s">
        <v>12830</v>
      </c>
      <c r="Q23" s="152" t="s">
        <v>12830</v>
      </c>
      <c r="R23" s="150" t="str">
        <f ca="1">IF(ISERROR($V23),"",OFFSET('Smelter Look-up'!$C$4,$V23-4,0)&amp;"")</f>
        <v>Hunan Jinxin New Material Holding Co., Ltd.</v>
      </c>
      <c r="S23" s="156" t="str">
        <f t="shared" ca="1" si="0"/>
        <v>CN</v>
      </c>
      <c r="T23" s="156" t="str">
        <f ca="1">IF(B23="","",IF(ISERROR(MATCH($J23,SorP!$B$1:$B$5661,0)),"",INDIRECT("'SorP'!$A$"&amp;MATCH($J23,SorP!$B$1:$B$5661,0))))</f>
        <v>CN-HN</v>
      </c>
      <c r="U23" s="169"/>
      <c r="V23" s="170">
        <f ca="1">IF(C23="",NA(),MATCH($B23&amp;$C23,'Smelter Look-up'!$J:$J,0))</f>
        <v>39</v>
      </c>
      <c r="X23" s="171">
        <f t="shared" ca="1" si="1"/>
        <v>0</v>
      </c>
      <c r="AB23" s="171" t="str">
        <f t="shared" ca="1" si="2"/>
        <v>CobaltHunan Jinxin New Material Holding Co., Ltd.</v>
      </c>
    </row>
    <row r="24" spans="1:28" s="171" customFormat="1" ht="20.25">
      <c r="A24" s="156" t="s">
        <v>163</v>
      </c>
      <c r="B24" s="150" t="str">
        <f ca="1">IF(LEN(A24)=0,"",INDEX('Smelter Look-up'!$A:$A,MATCH($A24,'Smelter Look-up'!$E:$E,0)))</f>
        <v>Cobalt</v>
      </c>
      <c r="C24" s="153" t="str">
        <f ca="1">IF(LEN(A24)=0,"",INDEX('Smelter Look-up'!$C:$C,MATCH($A24,'Smelter Look-up'!$E:$E,0)))</f>
        <v>Hunan Yacheng New Materials Co., Ltd.</v>
      </c>
      <c r="D24" s="150"/>
      <c r="E24" s="150" t="str">
        <f ca="1">IF(ISERROR($V24),"",OFFSET('Smelter Look-up'!$D$4,$V24-4,0)&amp;"")</f>
        <v>CHINA</v>
      </c>
      <c r="F24" s="150" t="str">
        <f ca="1">IF(ISERROR($V24),"",OFFSET('Smelter Look-up'!$E$4,$V24-4,0))</f>
        <v>CID003404</v>
      </c>
      <c r="G24" s="150" t="str">
        <f ca="1">IF(C24=$X$4,"Enter smelter details",IF(ISERROR($V24),"",OFFSET('Smelter Look-up'!$F$4,$V24-4,0)))</f>
        <v>RMI</v>
      </c>
      <c r="H24" s="208" t="s">
        <v>12830</v>
      </c>
      <c r="I24" s="209" t="str">
        <f ca="1">IF(ISERROR($V24),"",OFFSET('Smelter Look-up'!$H$4,$V24-4,0))</f>
        <v>Changsha</v>
      </c>
      <c r="J24" s="209" t="str">
        <f ca="1">IF(ISERROR($V24),"",OFFSET('Smelter Look-up'!$I$4,$V24-4,0))</f>
        <v>Hunan Sheng</v>
      </c>
      <c r="K24" s="151" t="s">
        <v>12830</v>
      </c>
      <c r="L24" s="151" t="s">
        <v>12830</v>
      </c>
      <c r="M24" s="151" t="s">
        <v>12830</v>
      </c>
      <c r="N24" s="151" t="s">
        <v>12830</v>
      </c>
      <c r="O24" s="151" t="s">
        <v>27</v>
      </c>
      <c r="P24" s="211" t="s">
        <v>12830</v>
      </c>
      <c r="Q24" s="152" t="s">
        <v>12830</v>
      </c>
      <c r="R24" s="150" t="str">
        <f ca="1">IF(ISERROR($V24),"",OFFSET('Smelter Look-up'!$C$4,$V24-4,0)&amp;"")</f>
        <v>Hunan Yacheng New Materials Co., Ltd.</v>
      </c>
      <c r="S24" s="156" t="str">
        <f t="shared" ca="1" si="0"/>
        <v>CN</v>
      </c>
      <c r="T24" s="156" t="str">
        <f ca="1">IF(B24="","",IF(ISERROR(MATCH($J24,SorP!$B$1:$B$5661,0)),"",INDIRECT("'SorP'!$A$"&amp;MATCH($J24,SorP!$B$1:$B$5661,0))))</f>
        <v>CN-HN</v>
      </c>
      <c r="U24" s="169"/>
      <c r="V24" s="170">
        <f ca="1">IF(C24="",NA(),MATCH($B24&amp;$C24,'Smelter Look-up'!$J:$J,0))</f>
        <v>42</v>
      </c>
      <c r="X24" s="171">
        <f t="shared" ca="1" si="1"/>
        <v>0</v>
      </c>
      <c r="AB24" s="171" t="str">
        <f t="shared" ca="1" si="2"/>
        <v>CobaltHunan Yacheng New Materials Co., Ltd.</v>
      </c>
    </row>
    <row r="25" spans="1:28" s="171" customFormat="1" ht="20.25">
      <c r="A25" s="156" t="s">
        <v>174</v>
      </c>
      <c r="B25" s="150" t="str">
        <f ca="1">IF(LEN(A25)=0,"",INDEX('Smelter Look-up'!$A:$A,MATCH($A25,'Smelter Look-up'!$E:$E,0)))</f>
        <v>Cobalt</v>
      </c>
      <c r="C25" s="153" t="str">
        <f ca="1">IF(LEN(A25)=0,"",INDEX('Smelter Look-up'!$C:$C,MATCH($A25,'Smelter Look-up'!$E:$E,0)))</f>
        <v>Jiangsu Xiongfeng Technology Co., Ltd.</v>
      </c>
      <c r="D25" s="150"/>
      <c r="E25" s="150" t="str">
        <f ca="1">IF(ISERROR($V25),"",OFFSET('Smelter Look-up'!$D$4,$V25-4,0)&amp;"")</f>
        <v>CHINA</v>
      </c>
      <c r="F25" s="150" t="str">
        <f ca="1">IF(ISERROR($V25),"",OFFSET('Smelter Look-up'!$E$4,$V25-4,0))</f>
        <v>CID003293</v>
      </c>
      <c r="G25" s="150" t="str">
        <f ca="1">IF(C25=$X$4,"Enter smelter details",IF(ISERROR($V25),"",OFFSET('Smelter Look-up'!$F$4,$V25-4,0)))</f>
        <v>RMI</v>
      </c>
      <c r="H25" s="208" t="s">
        <v>12830</v>
      </c>
      <c r="I25" s="209" t="str">
        <f ca="1">IF(ISERROR($V25),"",OFFSET('Smelter Look-up'!$H$4,$V25-4,0))</f>
        <v>Haimen</v>
      </c>
      <c r="J25" s="209" t="str">
        <f ca="1">IF(ISERROR($V25),"",OFFSET('Smelter Look-up'!$I$4,$V25-4,0))</f>
        <v>Jiangsu Sheng</v>
      </c>
      <c r="K25" s="151" t="s">
        <v>12830</v>
      </c>
      <c r="L25" s="151" t="s">
        <v>12830</v>
      </c>
      <c r="M25" s="151" t="s">
        <v>12830</v>
      </c>
      <c r="N25" s="151" t="s">
        <v>12830</v>
      </c>
      <c r="O25" s="151" t="s">
        <v>27</v>
      </c>
      <c r="P25" s="211" t="s">
        <v>12830</v>
      </c>
      <c r="Q25" s="152" t="s">
        <v>12830</v>
      </c>
      <c r="R25" s="150" t="str">
        <f ca="1">IF(ISERROR($V25),"",OFFSET('Smelter Look-up'!$C$4,$V25-4,0)&amp;"")</f>
        <v>Jiangsu Xiongfeng Technology Co., Ltd.</v>
      </c>
      <c r="S25" s="156" t="str">
        <f t="shared" ca="1" si="0"/>
        <v>CN</v>
      </c>
      <c r="T25" s="156" t="str">
        <f ca="1">IF(B25="","",IF(ISERROR(MATCH($J25,SorP!$B$1:$B$5661,0)),"",INDIRECT("'SorP'!$A$"&amp;MATCH($J25,SorP!$B$1:$B$5661,0))))</f>
        <v>CN-JS</v>
      </c>
      <c r="U25" s="169"/>
      <c r="V25" s="170">
        <f ca="1">IF(C25="",NA(),MATCH($B25&amp;$C25,'Smelter Look-up'!$J:$J,0))</f>
        <v>48</v>
      </c>
      <c r="X25" s="171">
        <f t="shared" ca="1" si="1"/>
        <v>0</v>
      </c>
      <c r="AB25" s="171" t="str">
        <f t="shared" ca="1" si="2"/>
        <v>CobaltJiangsu Xiongfeng Technology Co., Ltd.</v>
      </c>
    </row>
    <row r="26" spans="1:28" s="171" customFormat="1" ht="20.25">
      <c r="A26" s="156" t="s">
        <v>177</v>
      </c>
      <c r="B26" s="150" t="str">
        <f ca="1">IF(LEN(A26)=0,"",INDEX('Smelter Look-up'!$A:$A,MATCH($A26,'Smelter Look-up'!$E:$E,0)))</f>
        <v>Cobalt</v>
      </c>
      <c r="C26" s="153" t="str">
        <f ca="1">IF(LEN(A26)=0,"",INDEX('Smelter Look-up'!$C:$C,MATCH($A26,'Smelter Look-up'!$E:$E,0)))</f>
        <v>Jiangxi Jiangwu Cobalt industrial Co., Ltd.</v>
      </c>
      <c r="D26" s="150"/>
      <c r="E26" s="150" t="str">
        <f ca="1">IF(ISERROR($V26),"",OFFSET('Smelter Look-up'!$D$4,$V26-4,0)&amp;"")</f>
        <v>CHINA</v>
      </c>
      <c r="F26" s="150" t="str">
        <f ca="1">IF(ISERROR($V26),"",OFFSET('Smelter Look-up'!$E$4,$V26-4,0))</f>
        <v>CID003377</v>
      </c>
      <c r="G26" s="150" t="str">
        <f ca="1">IF(C26=$X$4,"Enter smelter details",IF(ISERROR($V26),"",OFFSET('Smelter Look-up'!$F$4,$V26-4,0)))</f>
        <v>RMI</v>
      </c>
      <c r="H26" s="208" t="s">
        <v>12830</v>
      </c>
      <c r="I26" s="209" t="str">
        <f ca="1">IF(ISERROR($V26),"",OFFSET('Smelter Look-up'!$H$4,$V26-4,0))</f>
        <v>Ganzhou</v>
      </c>
      <c r="J26" s="209" t="str">
        <f ca="1">IF(ISERROR($V26),"",OFFSET('Smelter Look-up'!$I$4,$V26-4,0))</f>
        <v>Jiangxi Sheng</v>
      </c>
      <c r="K26" s="151" t="s">
        <v>12830</v>
      </c>
      <c r="L26" s="151" t="s">
        <v>12830</v>
      </c>
      <c r="M26" s="151" t="s">
        <v>12830</v>
      </c>
      <c r="N26" s="151" t="s">
        <v>12830</v>
      </c>
      <c r="O26" s="151" t="s">
        <v>27</v>
      </c>
      <c r="P26" s="211" t="s">
        <v>12830</v>
      </c>
      <c r="Q26" s="152" t="s">
        <v>12830</v>
      </c>
      <c r="R26" s="150" t="str">
        <f ca="1">IF(ISERROR($V26),"",OFFSET('Smelter Look-up'!$C$4,$V26-4,0)&amp;"")</f>
        <v>Jiangxi Jiangwu Cobalt industrial Co., Ltd.</v>
      </c>
      <c r="S26" s="156" t="str">
        <f t="shared" ca="1" si="0"/>
        <v>CN</v>
      </c>
      <c r="T26" s="156" t="str">
        <f ca="1">IF(B26="","",IF(ISERROR(MATCH($J26,SorP!$B$1:$B$5661,0)),"",INDIRECT("'SorP'!$A$"&amp;MATCH($J26,SorP!$B$1:$B$5661,0))))</f>
        <v>CN-JX</v>
      </c>
      <c r="U26" s="169"/>
      <c r="V26" s="170">
        <f ca="1">IF(C26="",NA(),MATCH($B26&amp;$C26,'Smelter Look-up'!$J:$J,0))</f>
        <v>49</v>
      </c>
      <c r="X26" s="171">
        <f t="shared" ca="1" si="1"/>
        <v>0</v>
      </c>
      <c r="AB26" s="171" t="str">
        <f t="shared" ca="1" si="2"/>
        <v>CobaltJiangxi Jiangwu Cobalt industrial Co., Ltd.</v>
      </c>
    </row>
    <row r="27" spans="1:28" s="171" customFormat="1" ht="20.25">
      <c r="A27" s="156" t="s">
        <v>12553</v>
      </c>
      <c r="B27" s="150" t="str">
        <f ca="1">IF(LEN(A27)=0,"",INDEX('Smelter Look-up'!$A:$A,MATCH($A27,'Smelter Look-up'!$E:$E,0)))</f>
        <v>Cobalt</v>
      </c>
      <c r="C27" s="153" t="str">
        <f ca="1">IF(LEN(A27)=0,"",INDEX('Smelter Look-up'!$C:$C,MATCH($A27,'Smelter Look-up'!$E:$E,0)))</f>
        <v>Jiangxi Miracle Golden Tiger Cobalt Co. Ltd.</v>
      </c>
      <c r="D27" s="150"/>
      <c r="E27" s="150" t="str">
        <f ca="1">IF(ISERROR($V27),"",OFFSET('Smelter Look-up'!$D$4,$V27-4,0)&amp;"")</f>
        <v>CHINA</v>
      </c>
      <c r="F27" s="150" t="str">
        <f ca="1">IF(ISERROR($V27),"",OFFSET('Smelter Look-up'!$E$4,$V27-4,0))</f>
        <v>CID004003</v>
      </c>
      <c r="G27" s="150" t="str">
        <f ca="1">IF(C27=$X$4,"Enter smelter details",IF(ISERROR($V27),"",OFFSET('Smelter Look-up'!$F$4,$V27-4,0)))</f>
        <v>RMI</v>
      </c>
      <c r="H27" s="208" t="s">
        <v>12830</v>
      </c>
      <c r="I27" s="209" t="str">
        <f ca="1">IF(ISERROR($V27),"",OFFSET('Smelter Look-up'!$H$4,$V27-4,0))</f>
        <v>Ganzhou City</v>
      </c>
      <c r="J27" s="209" t="str">
        <f ca="1">IF(ISERROR($V27),"",OFFSET('Smelter Look-up'!$I$4,$V27-4,0))</f>
        <v>Jiangxi Sheng</v>
      </c>
      <c r="K27" s="151" t="s">
        <v>12830</v>
      </c>
      <c r="L27" s="151" t="s">
        <v>12830</v>
      </c>
      <c r="M27" s="151" t="s">
        <v>12830</v>
      </c>
      <c r="N27" s="151" t="s">
        <v>12830</v>
      </c>
      <c r="O27" s="151" t="s">
        <v>27</v>
      </c>
      <c r="P27" s="211" t="s">
        <v>12830</v>
      </c>
      <c r="Q27" s="152" t="s">
        <v>12830</v>
      </c>
      <c r="R27" s="150" t="str">
        <f ca="1">IF(ISERROR($V27),"",OFFSET('Smelter Look-up'!$C$4,$V27-4,0)&amp;"")</f>
        <v>Jiangxi Miracle Golden Tiger Cobalt Co. Ltd.</v>
      </c>
      <c r="S27" s="156" t="str">
        <f t="shared" ca="1" si="0"/>
        <v>CN</v>
      </c>
      <c r="T27" s="156" t="str">
        <f ca="1">IF(B27="","",IF(ISERROR(MATCH($J27,SorP!$B$1:$B$5661,0)),"",INDIRECT("'SorP'!$A$"&amp;MATCH($J27,SorP!$B$1:$B$5661,0))))</f>
        <v>CN-JX</v>
      </c>
      <c r="U27" s="169"/>
      <c r="V27" s="170">
        <f ca="1">IF(C27="",NA(),MATCH($B27&amp;$C27,'Smelter Look-up'!$J:$J,0))</f>
        <v>50</v>
      </c>
      <c r="X27" s="171">
        <f t="shared" ca="1" si="1"/>
        <v>0</v>
      </c>
      <c r="AB27" s="171" t="str">
        <f t="shared" ca="1" si="2"/>
        <v>CobaltJiangxi Miracle Golden Tiger Cobalt Co. Ltd.</v>
      </c>
    </row>
    <row r="28" spans="1:28" s="171" customFormat="1" ht="20.25">
      <c r="A28" s="156" t="s">
        <v>182</v>
      </c>
      <c r="B28" s="150" t="str">
        <f ca="1">IF(LEN(A28)=0,"",INDEX('Smelter Look-up'!$A:$A,MATCH($A28,'Smelter Look-up'!$E:$E,0)))</f>
        <v>Cobalt</v>
      </c>
      <c r="C28" s="153" t="str">
        <f ca="1">IF(LEN(A28)=0,"",INDEX('Smelter Look-up'!$C:$C,MATCH($A28,'Smelter Look-up'!$E:$E,0)))</f>
        <v>Jingmen GEM Co., Ltd.</v>
      </c>
      <c r="D28" s="150"/>
      <c r="E28" s="150" t="str">
        <f ca="1">IF(ISERROR($V28),"",OFFSET('Smelter Look-up'!$D$4,$V28-4,0)&amp;"")</f>
        <v>CHINA</v>
      </c>
      <c r="F28" s="150" t="str">
        <f ca="1">IF(ISERROR($V28),"",OFFSET('Smelter Look-up'!$E$4,$V28-4,0))</f>
        <v>CID003378</v>
      </c>
      <c r="G28" s="150" t="str">
        <f ca="1">IF(C28=$X$4,"Enter smelter details",IF(ISERROR($V28),"",OFFSET('Smelter Look-up'!$F$4,$V28-4,0)))</f>
        <v>RMI</v>
      </c>
      <c r="H28" s="208" t="s">
        <v>12830</v>
      </c>
      <c r="I28" s="209" t="str">
        <f ca="1">IF(ISERROR($V28),"",OFFSET('Smelter Look-up'!$H$4,$V28-4,0))</f>
        <v>Jingmen</v>
      </c>
      <c r="J28" s="209" t="str">
        <f ca="1">IF(ISERROR($V28),"",OFFSET('Smelter Look-up'!$I$4,$V28-4,0))</f>
        <v>Hubei Sheng</v>
      </c>
      <c r="K28" s="151" t="s">
        <v>12830</v>
      </c>
      <c r="L28" s="151" t="s">
        <v>12830</v>
      </c>
      <c r="M28" s="151" t="s">
        <v>12830</v>
      </c>
      <c r="N28" s="151" t="s">
        <v>12830</v>
      </c>
      <c r="O28" s="151" t="s">
        <v>27</v>
      </c>
      <c r="P28" s="211" t="s">
        <v>12830</v>
      </c>
      <c r="Q28" s="152" t="s">
        <v>12830</v>
      </c>
      <c r="R28" s="150" t="str">
        <f ca="1">IF(ISERROR($V28),"",OFFSET('Smelter Look-up'!$C$4,$V28-4,0)&amp;"")</f>
        <v>Jingmen GEM Co., Ltd.</v>
      </c>
      <c r="S28" s="156" t="str">
        <f t="shared" ca="1" si="0"/>
        <v>CN</v>
      </c>
      <c r="T28" s="156" t="str">
        <f ca="1">IF(B28="","",IF(ISERROR(MATCH($J28,SorP!$B$1:$B$5661,0)),"",INDIRECT("'SorP'!$A$"&amp;MATCH($J28,SorP!$B$1:$B$5661,0))))</f>
        <v>CN-HB</v>
      </c>
      <c r="U28" s="169"/>
      <c r="V28" s="170">
        <f ca="1">IF(C28="",NA(),MATCH($B28&amp;$C28,'Smelter Look-up'!$J:$J,0))</f>
        <v>52</v>
      </c>
      <c r="X28" s="171">
        <f t="shared" ca="1" si="1"/>
        <v>0</v>
      </c>
      <c r="AB28" s="171" t="str">
        <f t="shared" ca="1" si="2"/>
        <v>CobaltJingmen GEM Co., Ltd.</v>
      </c>
    </row>
    <row r="29" spans="1:28" s="171" customFormat="1" ht="25.5">
      <c r="A29" s="156" t="s">
        <v>191</v>
      </c>
      <c r="B29" s="150" t="str">
        <f ca="1">IF(LEN(A29)=0,"",INDEX('Smelter Look-up'!$A:$A,MATCH($A29,'Smelter Look-up'!$E:$E,0)))</f>
        <v>Cobalt</v>
      </c>
      <c r="C29" s="153" t="str">
        <f ca="1">IF(LEN(A29)=0,"",INDEX('Smelter Look-up'!$C:$C,MATCH($A29,'Smelter Look-up'!$E:$E,0)))</f>
        <v>Kamoto Copper Company</v>
      </c>
      <c r="D29" s="150"/>
      <c r="E29" s="150" t="str">
        <f ca="1">IF(ISERROR($V29),"",OFFSET('Smelter Look-up'!$D$4,$V29-4,0)&amp;"")</f>
        <v>CONGO, DEMOCRATIC REPUBLIC OF THE</v>
      </c>
      <c r="F29" s="150" t="str">
        <f ca="1">IF(ISERROR($V29),"",OFFSET('Smelter Look-up'!$E$4,$V29-4,0))</f>
        <v>CID003261</v>
      </c>
      <c r="G29" s="150" t="str">
        <f ca="1">IF(C29=$X$4,"Enter smelter details",IF(ISERROR($V29),"",OFFSET('Smelter Look-up'!$F$4,$V29-4,0)))</f>
        <v>RMI</v>
      </c>
      <c r="H29" s="208" t="s">
        <v>12830</v>
      </c>
      <c r="I29" s="209" t="str">
        <f ca="1">IF(ISERROR($V29),"",OFFSET('Smelter Look-up'!$H$4,$V29-4,0))</f>
        <v>Kolwezi</v>
      </c>
      <c r="J29" s="209" t="str">
        <f ca="1">IF(ISERROR($V29),"",OFFSET('Smelter Look-up'!$I$4,$V29-4,0))</f>
        <v>Lualaba</v>
      </c>
      <c r="K29" s="151" t="s">
        <v>12830</v>
      </c>
      <c r="L29" s="151" t="s">
        <v>12830</v>
      </c>
      <c r="M29" s="151" t="s">
        <v>12830</v>
      </c>
      <c r="N29" s="151" t="s">
        <v>12830</v>
      </c>
      <c r="O29" s="151" t="s">
        <v>27</v>
      </c>
      <c r="P29" s="211" t="s">
        <v>12830</v>
      </c>
      <c r="Q29" s="152" t="s">
        <v>12830</v>
      </c>
      <c r="R29" s="150" t="str">
        <f ca="1">IF(ISERROR($V29),"",OFFSET('Smelter Look-up'!$C$4,$V29-4,0)&amp;"")</f>
        <v>Kamoto Copper Company</v>
      </c>
      <c r="S29" s="156" t="str">
        <f t="shared" ca="1" si="0"/>
        <v>CD</v>
      </c>
      <c r="T29" s="156" t="str">
        <f ca="1">IF(B29="","",IF(ISERROR(MATCH($J29,SorP!$B$1:$B$5661,0)),"",INDIRECT("'SorP'!$A$"&amp;MATCH($J29,SorP!$B$1:$B$5661,0))))</f>
        <v>CD-LU</v>
      </c>
      <c r="U29" s="169"/>
      <c r="V29" s="170">
        <f ca="1">IF(C29="",NA(),MATCH($B29&amp;$C29,'Smelter Look-up'!$J:$J,0))</f>
        <v>54</v>
      </c>
      <c r="X29" s="171">
        <f t="shared" ca="1" si="1"/>
        <v>0</v>
      </c>
      <c r="AB29" s="171" t="str">
        <f t="shared" ca="1" si="2"/>
        <v>CobaltKamoto Copper Company</v>
      </c>
    </row>
    <row r="30" spans="1:28" s="171" customFormat="1" ht="25.5">
      <c r="A30" s="156" t="s">
        <v>196</v>
      </c>
      <c r="B30" s="150" t="str">
        <f ca="1">IF(LEN(A30)=0,"",INDEX('Smelter Look-up'!$A:$A,MATCH($A30,'Smelter Look-up'!$E:$E,0)))</f>
        <v>Cobalt</v>
      </c>
      <c r="C30" s="153" t="str">
        <f ca="1">IF(LEN(A30)=0,"",INDEX('Smelter Look-up'!$C:$C,MATCH($A30,'Smelter Look-up'!$E:$E,0)))</f>
        <v>La Compagnie de Traitement des Rejets de Kingamyambo S.A. (Metalkol S.A.)</v>
      </c>
      <c r="D30" s="150"/>
      <c r="E30" s="150" t="str">
        <f ca="1">IF(ISERROR($V30),"",OFFSET('Smelter Look-up'!$D$4,$V30-4,0)&amp;"")</f>
        <v>CONGO, DEMOCRATIC REPUBLIC OF THE</v>
      </c>
      <c r="F30" s="150" t="str">
        <f ca="1">IF(ISERROR($V30),"",OFFSET('Smelter Look-up'!$E$4,$V30-4,0))</f>
        <v>CID003275</v>
      </c>
      <c r="G30" s="150" t="str">
        <f ca="1">IF(C30=$X$4,"Enter smelter details",IF(ISERROR($V30),"",OFFSET('Smelter Look-up'!$F$4,$V30-4,0)))</f>
        <v>RMI</v>
      </c>
      <c r="H30" s="208" t="s">
        <v>12830</v>
      </c>
      <c r="I30" s="209" t="str">
        <f ca="1">IF(ISERROR($V30),"",OFFSET('Smelter Look-up'!$H$4,$V30-4,0))</f>
        <v>Lubumbashi</v>
      </c>
      <c r="J30" s="209" t="str">
        <f ca="1">IF(ISERROR($V30),"",OFFSET('Smelter Look-up'!$I$4,$V30-4,0))</f>
        <v>Haut-Katanga</v>
      </c>
      <c r="K30" s="151" t="s">
        <v>12830</v>
      </c>
      <c r="L30" s="151" t="s">
        <v>12830</v>
      </c>
      <c r="M30" s="151" t="s">
        <v>12830</v>
      </c>
      <c r="N30" s="151" t="s">
        <v>12830</v>
      </c>
      <c r="O30" s="151" t="s">
        <v>27</v>
      </c>
      <c r="P30" s="211" t="s">
        <v>12830</v>
      </c>
      <c r="Q30" s="152" t="s">
        <v>12830</v>
      </c>
      <c r="R30" s="150" t="str">
        <f ca="1">IF(ISERROR($V30),"",OFFSET('Smelter Look-up'!$C$4,$V30-4,0)&amp;"")</f>
        <v>La Compagnie de Traitement des Rejets de Kingamyambo S.A. (Metalkol S.A.)</v>
      </c>
      <c r="S30" s="156" t="str">
        <f t="shared" ca="1" si="0"/>
        <v>CD</v>
      </c>
      <c r="T30" s="156" t="str">
        <f ca="1">IF(B30="","",IF(ISERROR(MATCH($J30,SorP!$B$1:$B$5661,0)),"",INDIRECT("'SorP'!$A$"&amp;MATCH($J30,SorP!$B$1:$B$5661,0))))</f>
        <v>CD-HK</v>
      </c>
      <c r="U30" s="169"/>
      <c r="V30" s="170">
        <f ca="1">IF(C30="",NA(),MATCH($B30&amp;$C30,'Smelter Look-up'!$J:$J,0))</f>
        <v>60</v>
      </c>
      <c r="X30" s="171">
        <f t="shared" ca="1" si="1"/>
        <v>0</v>
      </c>
      <c r="AB30" s="171" t="str">
        <f t="shared" ca="1" si="2"/>
        <v>CobaltLa Compagnie de Traitement des Rejets de Kingamyambo S.A. (Metalkol S.A.)</v>
      </c>
    </row>
    <row r="31" spans="1:28" s="171" customFormat="1" ht="25.5">
      <c r="A31" s="156" t="s">
        <v>198</v>
      </c>
      <c r="B31" s="150" t="str">
        <f ca="1">IF(LEN(A31)=0,"",INDEX('Smelter Look-up'!$A:$A,MATCH($A31,'Smelter Look-up'!$E:$E,0)))</f>
        <v>Cobalt</v>
      </c>
      <c r="C31" s="153" t="str">
        <f ca="1">IF(LEN(A31)=0,"",INDEX('Smelter Look-up'!$C:$C,MATCH($A31,'Smelter Look-up'!$E:$E,0)))</f>
        <v>Lanzhou Jinchuan Advanced Materials Technology Co., Ltd.</v>
      </c>
      <c r="D31" s="150"/>
      <c r="E31" s="150" t="str">
        <f ca="1">IF(ISERROR($V31),"",OFFSET('Smelter Look-up'!$D$4,$V31-4,0)&amp;"")</f>
        <v>CHINA</v>
      </c>
      <c r="F31" s="150" t="str">
        <f ca="1">IF(ISERROR($V31),"",OFFSET('Smelter Look-up'!$E$4,$V31-4,0))</f>
        <v>CID003210</v>
      </c>
      <c r="G31" s="150" t="str">
        <f ca="1">IF(C31=$X$4,"Enter smelter details",IF(ISERROR($V31),"",OFFSET('Smelter Look-up'!$F$4,$V31-4,0)))</f>
        <v>RMI</v>
      </c>
      <c r="H31" s="208" t="s">
        <v>12830</v>
      </c>
      <c r="I31" s="209" t="str">
        <f ca="1">IF(ISERROR($V31),"",OFFSET('Smelter Look-up'!$H$4,$V31-4,0))</f>
        <v>Lanzhou</v>
      </c>
      <c r="J31" s="209" t="str">
        <f ca="1">IF(ISERROR($V31),"",OFFSET('Smelter Look-up'!$I$4,$V31-4,0))</f>
        <v>Gansu Sheng</v>
      </c>
      <c r="K31" s="151" t="s">
        <v>12830</v>
      </c>
      <c r="L31" s="151" t="s">
        <v>12830</v>
      </c>
      <c r="M31" s="151" t="s">
        <v>12830</v>
      </c>
      <c r="N31" s="151" t="s">
        <v>12830</v>
      </c>
      <c r="O31" s="151" t="s">
        <v>27</v>
      </c>
      <c r="P31" s="211" t="s">
        <v>12830</v>
      </c>
      <c r="Q31" s="152" t="s">
        <v>12830</v>
      </c>
      <c r="R31" s="150" t="str">
        <f ca="1">IF(ISERROR($V31),"",OFFSET('Smelter Look-up'!$C$4,$V31-4,0)&amp;"")</f>
        <v>Lanzhou Jinchuan Advanced Materials Technology Co., Ltd.</v>
      </c>
      <c r="S31" s="156" t="str">
        <f t="shared" ca="1" si="0"/>
        <v>CN</v>
      </c>
      <c r="T31" s="156" t="str">
        <f ca="1">IF(B31="","",IF(ISERROR(MATCH($J31,SorP!$B$1:$B$5661,0)),"",INDIRECT("'SorP'!$A$"&amp;MATCH($J31,SorP!$B$1:$B$5661,0))))</f>
        <v>CN-GS</v>
      </c>
      <c r="U31" s="169"/>
      <c r="V31" s="170">
        <f ca="1">IF(C31="",NA(),MATCH($B31&amp;$C31,'Smelter Look-up'!$J:$J,0))</f>
        <v>64</v>
      </c>
      <c r="X31" s="171">
        <f t="shared" ca="1" si="1"/>
        <v>0</v>
      </c>
      <c r="AB31" s="171" t="str">
        <f t="shared" ca="1" si="2"/>
        <v>CobaltLanzhou Jinchuan Advanced Materials Technology Co., Ltd.</v>
      </c>
    </row>
    <row r="32" spans="1:28" s="171" customFormat="1" ht="25.5">
      <c r="A32" s="156" t="s">
        <v>225</v>
      </c>
      <c r="B32" s="150" t="str">
        <f ca="1">IF(LEN(A32)=0,"",INDEX('Smelter Look-up'!$A:$A,MATCH($A32,'Smelter Look-up'!$E:$E,0)))</f>
        <v>Cobalt</v>
      </c>
      <c r="C32" s="153" t="str">
        <f ca="1">IF(LEN(A32)=0,"",INDEX('Smelter Look-up'!$C:$C,MATCH($A32,'Smelter Look-up'!$E:$E,0)))</f>
        <v>Mechema Taiwan Plant 2</v>
      </c>
      <c r="D32" s="150"/>
      <c r="E32" s="150" t="str">
        <f ca="1">IF(ISERROR($V32),"",OFFSET('Smelter Look-up'!$D$4,$V32-4,0)&amp;"")</f>
        <v>TAIWAN, PROVINCE OF CHINA</v>
      </c>
      <c r="F32" s="150" t="str">
        <f ca="1">IF(ISERROR($V32),"",OFFSET('Smelter Look-up'!$E$4,$V32-4,0))</f>
        <v>CID003534</v>
      </c>
      <c r="G32" s="150" t="str">
        <f ca="1">IF(C32=$X$4,"Enter smelter details",IF(ISERROR($V32),"",OFFSET('Smelter Look-up'!$F$4,$V32-4,0)))</f>
        <v>RMI</v>
      </c>
      <c r="H32" s="208" t="s">
        <v>12830</v>
      </c>
      <c r="I32" s="209" t="str">
        <f ca="1">IF(ISERROR($V32),"",OFFSET('Smelter Look-up'!$H$4,$V32-4,0))</f>
        <v>Taoyuan</v>
      </c>
      <c r="J32" s="209" t="str">
        <f ca="1">IF(ISERROR($V32),"",OFFSET('Smelter Look-up'!$I$4,$V32-4,0))</f>
        <v>Taoyuan</v>
      </c>
      <c r="K32" s="151" t="s">
        <v>12830</v>
      </c>
      <c r="L32" s="151" t="s">
        <v>12830</v>
      </c>
      <c r="M32" s="151" t="s">
        <v>12830</v>
      </c>
      <c r="N32" s="151" t="s">
        <v>12830</v>
      </c>
      <c r="O32" s="151" t="s">
        <v>27</v>
      </c>
      <c r="P32" s="211" t="s">
        <v>12830</v>
      </c>
      <c r="Q32" s="152" t="s">
        <v>12830</v>
      </c>
      <c r="R32" s="150" t="str">
        <f ca="1">IF(ISERROR($V32),"",OFFSET('Smelter Look-up'!$C$4,$V32-4,0)&amp;"")</f>
        <v>Mechema Taiwan Plant 2</v>
      </c>
      <c r="S32" s="156" t="str">
        <f t="shared" ca="1" si="0"/>
        <v>TW</v>
      </c>
      <c r="T32" s="156" t="str">
        <f ca="1">IF(B32="","",IF(ISERROR(MATCH($J32,SorP!$B$1:$B$5661,0)),"",INDIRECT("'SorP'!$A$"&amp;MATCH($J32,SorP!$B$1:$B$5661,0))))</f>
        <v>TW-TAO</v>
      </c>
      <c r="U32" s="169"/>
      <c r="V32" s="170">
        <f ca="1">IF(C32="",NA(),MATCH($B32&amp;$C32,'Smelter Look-up'!$J:$J,0))</f>
        <v>74</v>
      </c>
      <c r="X32" s="171">
        <f t="shared" ca="1" si="1"/>
        <v>0</v>
      </c>
      <c r="AB32" s="171" t="str">
        <f t="shared" ca="1" si="2"/>
        <v>CobaltMechema Taiwan Plant 2</v>
      </c>
    </row>
    <row r="33" spans="1:28" s="171" customFormat="1" ht="20.25">
      <c r="A33" s="156" t="s">
        <v>238</v>
      </c>
      <c r="B33" s="150" t="str">
        <f ca="1">IF(LEN(A33)=0,"",INDEX('Smelter Look-up'!$A:$A,MATCH($A33,'Smelter Look-up'!$E:$E,0)))</f>
        <v>Cobalt</v>
      </c>
      <c r="C33" s="153" t="str">
        <f ca="1">IF(LEN(A33)=0,"",INDEX('Smelter Look-up'!$C:$C,MATCH($A33,'Smelter Look-up'!$E:$E,0)))</f>
        <v>Mine de Bou-Azzer</v>
      </c>
      <c r="D33" s="150"/>
      <c r="E33" s="150" t="str">
        <f ca="1">IF(ISERROR($V33),"",OFFSET('Smelter Look-up'!$D$4,$V33-4,0)&amp;"")</f>
        <v>MOROCCO</v>
      </c>
      <c r="F33" s="150" t="str">
        <f ca="1">IF(ISERROR($V33),"",OFFSET('Smelter Look-up'!$E$4,$V33-4,0))</f>
        <v>CID003279</v>
      </c>
      <c r="G33" s="150" t="str">
        <f ca="1">IF(C33=$X$4,"Enter smelter details",IF(ISERROR($V33),"",OFFSET('Smelter Look-up'!$F$4,$V33-4,0)))</f>
        <v>RMI</v>
      </c>
      <c r="H33" s="208" t="s">
        <v>12830</v>
      </c>
      <c r="I33" s="209" t="str">
        <f ca="1">IF(ISERROR($V33),"",OFFSET('Smelter Look-up'!$H$4,$V33-4,0))</f>
        <v>Tazenakht</v>
      </c>
      <c r="J33" s="209" t="str">
        <f ca="1">IF(ISERROR($V33),"",OFFSET('Smelter Look-up'!$I$4,$V33-4,0))</f>
        <v>Drâa-Tafilalet</v>
      </c>
      <c r="K33" s="151" t="s">
        <v>12830</v>
      </c>
      <c r="L33" s="151" t="s">
        <v>12830</v>
      </c>
      <c r="M33" s="151" t="s">
        <v>12830</v>
      </c>
      <c r="N33" s="151" t="s">
        <v>12830</v>
      </c>
      <c r="O33" s="151" t="s">
        <v>27</v>
      </c>
      <c r="P33" s="211" t="s">
        <v>12830</v>
      </c>
      <c r="Q33" s="152" t="s">
        <v>12830</v>
      </c>
      <c r="R33" s="150" t="str">
        <f ca="1">IF(ISERROR($V33),"",OFFSET('Smelter Look-up'!$C$4,$V33-4,0)&amp;"")</f>
        <v>Mine de Bou-Azzer</v>
      </c>
      <c r="S33" s="156" t="str">
        <f t="shared" ca="1" si="0"/>
        <v>MA</v>
      </c>
      <c r="T33" s="156" t="str">
        <f ca="1">IF(B33="","",IF(ISERROR(MATCH($J33,SorP!$B$1:$B$5661,0)),"",INDIRECT("'SorP'!$A$"&amp;MATCH($J33,SorP!$B$1:$B$5661,0))))</f>
        <v>MA-08</v>
      </c>
      <c r="U33" s="169"/>
      <c r="V33" s="170">
        <f ca="1">IF(C33="",NA(),MATCH($B33&amp;$C33,'Smelter Look-up'!$J:$J,0))</f>
        <v>80</v>
      </c>
      <c r="X33" s="171">
        <f t="shared" ca="1" si="1"/>
        <v>0</v>
      </c>
      <c r="AB33" s="171" t="str">
        <f t="shared" ca="1" si="2"/>
        <v>CobaltMine de Bou-Azzer</v>
      </c>
    </row>
    <row r="34" spans="1:28" s="171" customFormat="1" ht="20.25">
      <c r="A34" s="156" t="s">
        <v>233</v>
      </c>
      <c r="B34" s="150" t="str">
        <f ca="1">IF(LEN(A34)=0,"",INDEX('Smelter Look-up'!$A:$A,MATCH($A34,'Smelter Look-up'!$E:$E,0)))</f>
        <v>Cobalt</v>
      </c>
      <c r="C34" s="153" t="str">
        <f ca="1">IF(LEN(A34)=0,"",INDEX('Smelter Look-up'!$C:$C,MATCH($A34,'Smelter Look-up'!$E:$E,0)))</f>
        <v>Murrin Murrin Nickel Cobalt Plant</v>
      </c>
      <c r="D34" s="150"/>
      <c r="E34" s="150" t="str">
        <f ca="1">IF(ISERROR($V34),"",OFFSET('Smelter Look-up'!$D$4,$V34-4,0)&amp;"")</f>
        <v>AUSTRALIA</v>
      </c>
      <c r="F34" s="150" t="str">
        <f ca="1">IF(ISERROR($V34),"",OFFSET('Smelter Look-up'!$E$4,$V34-4,0))</f>
        <v>CID003406</v>
      </c>
      <c r="G34" s="150" t="str">
        <f ca="1">IF(C34=$X$4,"Enter smelter details",IF(ISERROR($V34),"",OFFSET('Smelter Look-up'!$F$4,$V34-4,0)))</f>
        <v>RMI</v>
      </c>
      <c r="H34" s="208" t="s">
        <v>12830</v>
      </c>
      <c r="I34" s="209" t="str">
        <f ca="1">IF(ISERROR($V34),"",OFFSET('Smelter Look-up'!$H$4,$V34-4,0))</f>
        <v>Laverton</v>
      </c>
      <c r="J34" s="209" t="str">
        <f ca="1">IF(ISERROR($V34),"",OFFSET('Smelter Look-up'!$I$4,$V34-4,0))</f>
        <v>Western Australia</v>
      </c>
      <c r="K34" s="151" t="s">
        <v>12830</v>
      </c>
      <c r="L34" s="151" t="s">
        <v>12830</v>
      </c>
      <c r="M34" s="151" t="s">
        <v>12830</v>
      </c>
      <c r="N34" s="151" t="s">
        <v>12830</v>
      </c>
      <c r="O34" s="151" t="s">
        <v>27</v>
      </c>
      <c r="P34" s="211" t="s">
        <v>12830</v>
      </c>
      <c r="Q34" s="152" t="s">
        <v>12830</v>
      </c>
      <c r="R34" s="150" t="str">
        <f ca="1">IF(ISERROR($V34),"",OFFSET('Smelter Look-up'!$C$4,$V34-4,0)&amp;"")</f>
        <v>Murrin Murrin Nickel Cobalt Plant</v>
      </c>
      <c r="S34" s="156" t="str">
        <f t="shared" ca="1" si="0"/>
        <v>AU</v>
      </c>
      <c r="T34" s="156" t="str">
        <f ca="1">IF(B34="","",IF(ISERROR(MATCH($J34,SorP!$B$1:$B$5661,0)),"",INDIRECT("'SorP'!$A$"&amp;MATCH($J34,SorP!$B$1:$B$5661,0))))</f>
        <v>AU-WA</v>
      </c>
      <c r="U34" s="169"/>
      <c r="V34" s="170">
        <f ca="1">IF(C34="",NA(),MATCH($B34&amp;$C34,'Smelter Look-up'!$J:$J,0))</f>
        <v>83</v>
      </c>
      <c r="X34" s="171">
        <f t="shared" ca="1" si="1"/>
        <v>0</v>
      </c>
      <c r="AB34" s="171" t="str">
        <f t="shared" ca="1" si="2"/>
        <v>CobaltMurrin Murrin Nickel Cobalt Plant</v>
      </c>
    </row>
    <row r="35" spans="1:28" s="171" customFormat="1" ht="25.5">
      <c r="A35" s="156" t="s">
        <v>257</v>
      </c>
      <c r="B35" s="150" t="str">
        <f ca="1">IF(LEN(A35)=0,"",INDEX('Smelter Look-up'!$A:$A,MATCH($A35,'Smelter Look-up'!$E:$E,0)))</f>
        <v>Cobalt</v>
      </c>
      <c r="C35" s="153" t="str">
        <f ca="1">IF(LEN(A35)=0,"",INDEX('Smelter Look-up'!$C:$C,MATCH($A35,'Smelter Look-up'!$E:$E,0)))</f>
        <v>Niihama Nickel Refinery, Sumitomo Metal Mining</v>
      </c>
      <c r="D35" s="150"/>
      <c r="E35" s="150" t="str">
        <f ca="1">IF(ISERROR($V35),"",OFFSET('Smelter Look-up'!$D$4,$V35-4,0)&amp;"")</f>
        <v>JAPAN</v>
      </c>
      <c r="F35" s="150" t="str">
        <f ca="1">IF(ISERROR($V35),"",OFFSET('Smelter Look-up'!$E$4,$V35-4,0))</f>
        <v>CID003278</v>
      </c>
      <c r="G35" s="150" t="str">
        <f ca="1">IF(C35=$X$4,"Enter smelter details",IF(ISERROR($V35),"",OFFSET('Smelter Look-up'!$F$4,$V35-4,0)))</f>
        <v>RMI</v>
      </c>
      <c r="H35" s="208" t="s">
        <v>12830</v>
      </c>
      <c r="I35" s="209" t="str">
        <f ca="1">IF(ISERROR($V35),"",OFFSET('Smelter Look-up'!$H$4,$V35-4,0))</f>
        <v>Niihama</v>
      </c>
      <c r="J35" s="209" t="str">
        <f ca="1">IF(ISERROR($V35),"",OFFSET('Smelter Look-up'!$I$4,$V35-4,0))</f>
        <v>Ehime</v>
      </c>
      <c r="K35" s="151" t="s">
        <v>12830</v>
      </c>
      <c r="L35" s="151" t="s">
        <v>12830</v>
      </c>
      <c r="M35" s="151" t="s">
        <v>12830</v>
      </c>
      <c r="N35" s="151" t="s">
        <v>12830</v>
      </c>
      <c r="O35" s="151" t="s">
        <v>27</v>
      </c>
      <c r="P35" s="211" t="s">
        <v>12830</v>
      </c>
      <c r="Q35" s="152" t="s">
        <v>12830</v>
      </c>
      <c r="R35" s="150" t="str">
        <f ca="1">IF(ISERROR($V35),"",OFFSET('Smelter Look-up'!$C$4,$V35-4,0)&amp;"")</f>
        <v>Niihama Nickel Refinery, Sumitomo Metal Mining</v>
      </c>
      <c r="S35" s="156" t="str">
        <f t="shared" ca="1" si="0"/>
        <v>JP</v>
      </c>
      <c r="T35" s="156" t="str">
        <f ca="1">IF(B35="","",IF(ISERROR(MATCH($J35,SorP!$B$1:$B$5661,0)),"",INDIRECT("'SorP'!$A$"&amp;MATCH($J35,SorP!$B$1:$B$5661,0))))</f>
        <v>JP-38</v>
      </c>
      <c r="U35" s="169"/>
      <c r="V35" s="170">
        <f ca="1">IF(C35="",NA(),MATCH($B35&amp;$C35,'Smelter Look-up'!$J:$J,0))</f>
        <v>96</v>
      </c>
      <c r="X35" s="171">
        <f t="shared" ca="1" si="1"/>
        <v>0</v>
      </c>
      <c r="AB35" s="171" t="str">
        <f t="shared" ca="1" si="2"/>
        <v>CobaltNiihama Nickel Refinery, Sumitomo Metal Mining</v>
      </c>
    </row>
    <row r="36" spans="1:28" s="171" customFormat="1" ht="20.25">
      <c r="A36" s="156" t="s">
        <v>261</v>
      </c>
      <c r="B36" s="150" t="str">
        <f ca="1">IF(LEN(A36)=0,"",INDEX('Smelter Look-up'!$A:$A,MATCH($A36,'Smelter Look-up'!$E:$E,0)))</f>
        <v>Cobalt</v>
      </c>
      <c r="C36" s="153" t="str">
        <f ca="1">IF(LEN(A36)=0,"",INDEX('Smelter Look-up'!$C:$C,MATCH($A36,'Smelter Look-up'!$E:$E,0)))</f>
        <v>Ningbo Hubang New Material Co., Ltd.</v>
      </c>
      <c r="D36" s="150"/>
      <c r="E36" s="150" t="str">
        <f ca="1">IF(ISERROR($V36),"",OFFSET('Smelter Look-up'!$D$4,$V36-4,0)&amp;"")</f>
        <v>CHINA</v>
      </c>
      <c r="F36" s="150" t="str">
        <f ca="1">IF(ISERROR($V36),"",OFFSET('Smelter Look-up'!$E$4,$V36-4,0))</f>
        <v>CID003465</v>
      </c>
      <c r="G36" s="150" t="str">
        <f ca="1">IF(C36=$X$4,"Enter smelter details",IF(ISERROR($V36),"",OFFSET('Smelter Look-up'!$F$4,$V36-4,0)))</f>
        <v>RMI</v>
      </c>
      <c r="H36" s="208" t="s">
        <v>12830</v>
      </c>
      <c r="I36" s="209" t="str">
        <f ca="1">IF(ISERROR($V36),"",OFFSET('Smelter Look-up'!$H$4,$V36-4,0))</f>
        <v>Ningbo</v>
      </c>
      <c r="J36" s="209" t="str">
        <f ca="1">IF(ISERROR($V36),"",OFFSET('Smelter Look-up'!$I$4,$V36-4,0))</f>
        <v>Zhejiang Sheng</v>
      </c>
      <c r="K36" s="151" t="s">
        <v>12830</v>
      </c>
      <c r="L36" s="151" t="s">
        <v>12830</v>
      </c>
      <c r="M36" s="151" t="s">
        <v>12830</v>
      </c>
      <c r="N36" s="151" t="s">
        <v>12830</v>
      </c>
      <c r="O36" s="151" t="s">
        <v>27</v>
      </c>
      <c r="P36" s="211" t="s">
        <v>12830</v>
      </c>
      <c r="Q36" s="152" t="s">
        <v>12830</v>
      </c>
      <c r="R36" s="150" t="str">
        <f ca="1">IF(ISERROR($V36),"",OFFSET('Smelter Look-up'!$C$4,$V36-4,0)&amp;"")</f>
        <v>Ningbo Hubang New Material Co., Ltd.</v>
      </c>
      <c r="S36" s="156" t="str">
        <f t="shared" ca="1" si="0"/>
        <v>CN</v>
      </c>
      <c r="T36" s="156" t="str">
        <f ca="1">IF(B36="","",IF(ISERROR(MATCH($J36,SorP!$B$1:$B$5661,0)),"",INDIRECT("'SorP'!$A$"&amp;MATCH($J36,SorP!$B$1:$B$5661,0))))</f>
        <v>CN-ZJ</v>
      </c>
      <c r="U36" s="169"/>
      <c r="V36" s="170">
        <f ca="1">IF(C36="",NA(),MATCH($B36&amp;$C36,'Smelter Look-up'!$J:$J,0))</f>
        <v>97</v>
      </c>
      <c r="X36" s="171">
        <f t="shared" ca="1" si="1"/>
        <v>0</v>
      </c>
      <c r="AB36" s="171" t="str">
        <f t="shared" ca="1" si="2"/>
        <v>CobaltNingbo Hubang New Material Co., Ltd.</v>
      </c>
    </row>
    <row r="37" spans="1:28" s="171" customFormat="1" ht="20.25">
      <c r="A37" s="156" t="s">
        <v>266</v>
      </c>
      <c r="B37" s="150" t="str">
        <f ca="1">IF(LEN(A37)=0,"",INDEX('Smelter Look-up'!$A:$A,MATCH($A37,'Smelter Look-up'!$E:$E,0)))</f>
        <v>Cobalt</v>
      </c>
      <c r="C37" s="153" t="str">
        <f ca="1">IF(LEN(A37)=0,"",INDEX('Smelter Look-up'!$C:$C,MATCH($A37,'Smelter Look-up'!$E:$E,0)))</f>
        <v>NORILSK NICKEL HARJAVALTA OY</v>
      </c>
      <c r="D37" s="150"/>
      <c r="E37" s="150" t="str">
        <f ca="1">IF(ISERROR($V37),"",OFFSET('Smelter Look-up'!$D$4,$V37-4,0)&amp;"")</f>
        <v>FINLAND</v>
      </c>
      <c r="F37" s="150" t="str">
        <f ca="1">IF(ISERROR($V37),"",OFFSET('Smelter Look-up'!$E$4,$V37-4,0))</f>
        <v>CID003390</v>
      </c>
      <c r="G37" s="150" t="str">
        <f ca="1">IF(C37=$X$4,"Enter smelter details",IF(ISERROR($V37),"",OFFSET('Smelter Look-up'!$F$4,$V37-4,0)))</f>
        <v>RMI</v>
      </c>
      <c r="H37" s="208" t="s">
        <v>12830</v>
      </c>
      <c r="I37" s="209" t="str">
        <f ca="1">IF(ISERROR($V37),"",OFFSET('Smelter Look-up'!$H$4,$V37-4,0))</f>
        <v>Harvjavalta</v>
      </c>
      <c r="J37" s="209" t="str">
        <f ca="1">IF(ISERROR($V37),"",OFFSET('Smelter Look-up'!$I$4,$V37-4,0))</f>
        <v>Satakunta</v>
      </c>
      <c r="K37" s="151" t="s">
        <v>12830</v>
      </c>
      <c r="L37" s="151" t="s">
        <v>12830</v>
      </c>
      <c r="M37" s="151" t="s">
        <v>12830</v>
      </c>
      <c r="N37" s="151" t="s">
        <v>12830</v>
      </c>
      <c r="O37" s="151" t="s">
        <v>27</v>
      </c>
      <c r="P37" s="211" t="s">
        <v>12830</v>
      </c>
      <c r="Q37" s="152" t="s">
        <v>12830</v>
      </c>
      <c r="R37" s="150" t="str">
        <f ca="1">IF(ISERROR($V37),"",OFFSET('Smelter Look-up'!$C$4,$V37-4,0)&amp;"")</f>
        <v>NORILSK NICKEL HARJAVALTA OY</v>
      </c>
      <c r="S37" s="156" t="str">
        <f t="shared" ca="1" si="0"/>
        <v>FI</v>
      </c>
      <c r="T37" s="156" t="str">
        <f ca="1">IF(B37="","",IF(ISERROR(MATCH($J37,SorP!$B$1:$B$5661,0)),"",INDIRECT("'SorP'!$A$"&amp;MATCH($J37,SorP!$B$1:$B$5661,0))))</f>
        <v>FI-17</v>
      </c>
      <c r="U37" s="169"/>
      <c r="V37" s="170">
        <f ca="1">IF(C37="",NA(),MATCH($B37&amp;$C37,'Smelter Look-up'!$J:$J,0))</f>
        <v>99</v>
      </c>
      <c r="X37" s="171">
        <f t="shared" ca="1" si="1"/>
        <v>0</v>
      </c>
      <c r="AB37" s="171" t="str">
        <f t="shared" ca="1" si="2"/>
        <v>CobaltNORILSK NICKEL HARJAVALTA OY</v>
      </c>
    </row>
    <row r="38" spans="1:28" s="171" customFormat="1" ht="20.25">
      <c r="A38" s="156" t="s">
        <v>270</v>
      </c>
      <c r="B38" s="150" t="str">
        <f ca="1">IF(LEN(A38)=0,"",INDEX('Smelter Look-up'!$A:$A,MATCH($A38,'Smelter Look-up'!$E:$E,0)))</f>
        <v>Cobalt</v>
      </c>
      <c r="C38" s="153" t="str">
        <f ca="1">IF(LEN(A38)=0,"",INDEX('Smelter Look-up'!$C:$C,MATCH($A38,'Smelter Look-up'!$E:$E,0)))</f>
        <v>Port Colborne Refinery</v>
      </c>
      <c r="D38" s="150"/>
      <c r="E38" s="150" t="str">
        <f ca="1">IF(ISERROR($V38),"",OFFSET('Smelter Look-up'!$D$4,$V38-4,0)&amp;"")</f>
        <v>CANADA</v>
      </c>
      <c r="F38" s="150" t="str">
        <f ca="1">IF(ISERROR($V38),"",OFFSET('Smelter Look-up'!$E$4,$V38-4,0))</f>
        <v>CID003239</v>
      </c>
      <c r="G38" s="150" t="str">
        <f ca="1">IF(C38=$X$4,"Enter smelter details",IF(ISERROR($V38),"",OFFSET('Smelter Look-up'!$F$4,$V38-4,0)))</f>
        <v>RMI</v>
      </c>
      <c r="H38" s="208" t="s">
        <v>12830</v>
      </c>
      <c r="I38" s="209" t="str">
        <f ca="1">IF(ISERROR($V38),"",OFFSET('Smelter Look-up'!$H$4,$V38-4,0))</f>
        <v>Port Colborne</v>
      </c>
      <c r="J38" s="209" t="str">
        <f ca="1">IF(ISERROR($V38),"",OFFSET('Smelter Look-up'!$I$4,$V38-4,0))</f>
        <v>Ontario</v>
      </c>
      <c r="K38" s="151" t="s">
        <v>12830</v>
      </c>
      <c r="L38" s="151" t="s">
        <v>12830</v>
      </c>
      <c r="M38" s="151" t="s">
        <v>12830</v>
      </c>
      <c r="N38" s="151" t="s">
        <v>12830</v>
      </c>
      <c r="O38" s="151" t="s">
        <v>27</v>
      </c>
      <c r="P38" s="211" t="s">
        <v>12830</v>
      </c>
      <c r="Q38" s="152" t="s">
        <v>12830</v>
      </c>
      <c r="R38" s="150" t="str">
        <f ca="1">IF(ISERROR($V38),"",OFFSET('Smelter Look-up'!$C$4,$V38-4,0)&amp;"")</f>
        <v>Port Colborne Refinery</v>
      </c>
      <c r="S38" s="156" t="str">
        <f t="shared" ca="1" si="0"/>
        <v>CA</v>
      </c>
      <c r="T38" s="156" t="str">
        <f ca="1">IF(B38="","",IF(ISERROR(MATCH($J38,SorP!$B$1:$B$5661,0)),"",INDIRECT("'SorP'!$A$"&amp;MATCH($J38,SorP!$B$1:$B$5661,0))))</f>
        <v>CA-ON</v>
      </c>
      <c r="U38" s="169"/>
      <c r="V38" s="170">
        <f ca="1">IF(C38="",NA(),MATCH($B38&amp;$C38,'Smelter Look-up'!$J:$J,0))</f>
        <v>100</v>
      </c>
      <c r="X38" s="171">
        <f t="shared" ca="1" si="1"/>
        <v>0</v>
      </c>
      <c r="AB38" s="171" t="str">
        <f t="shared" ca="1" si="2"/>
        <v>CobaltPort Colborne Refinery</v>
      </c>
    </row>
    <row r="39" spans="1:28" s="171" customFormat="1" ht="20.25">
      <c r="A39" s="156" t="s">
        <v>278</v>
      </c>
      <c r="B39" s="150" t="str">
        <f ca="1">IF(LEN(A39)=0,"",INDEX('Smelter Look-up'!$A:$A,MATCH($A39,'Smelter Look-up'!$E:$E,0)))</f>
        <v>Cobalt</v>
      </c>
      <c r="C39" s="153" t="str">
        <f ca="1">IF(LEN(A39)=0,"",INDEX('Smelter Look-up'!$C:$C,MATCH($A39,'Smelter Look-up'!$E:$E,0)))</f>
        <v>Quzhou Huayou Cobalt New Material Co., Ltd.</v>
      </c>
      <c r="D39" s="150"/>
      <c r="E39" s="150" t="str">
        <f ca="1">IF(ISERROR($V39),"",OFFSET('Smelter Look-up'!$D$4,$V39-4,0)&amp;"")</f>
        <v>CHINA</v>
      </c>
      <c r="F39" s="150" t="str">
        <f ca="1">IF(ISERROR($V39),"",OFFSET('Smelter Look-up'!$E$4,$V39-4,0))</f>
        <v>CID003255</v>
      </c>
      <c r="G39" s="150" t="str">
        <f ca="1">IF(C39=$X$4,"Enter smelter details",IF(ISERROR($V39),"",OFFSET('Smelter Look-up'!$F$4,$V39-4,0)))</f>
        <v>RMI</v>
      </c>
      <c r="H39" s="208" t="s">
        <v>12830</v>
      </c>
      <c r="I39" s="209" t="str">
        <f ca="1">IF(ISERROR($V39),"",OFFSET('Smelter Look-up'!$H$4,$V39-4,0))</f>
        <v>Quzhou</v>
      </c>
      <c r="J39" s="209" t="str">
        <f ca="1">IF(ISERROR($V39),"",OFFSET('Smelter Look-up'!$I$4,$V39-4,0))</f>
        <v>Zhejiang Sheng</v>
      </c>
      <c r="K39" s="151" t="s">
        <v>12830</v>
      </c>
      <c r="L39" s="151" t="s">
        <v>12830</v>
      </c>
      <c r="M39" s="151" t="s">
        <v>12830</v>
      </c>
      <c r="N39" s="151" t="s">
        <v>12830</v>
      </c>
      <c r="O39" s="151" t="s">
        <v>27</v>
      </c>
      <c r="P39" s="211" t="s">
        <v>12830</v>
      </c>
      <c r="Q39" s="152" t="s">
        <v>12830</v>
      </c>
      <c r="R39" s="150" t="str">
        <f ca="1">IF(ISERROR($V39),"",OFFSET('Smelter Look-up'!$C$4,$V39-4,0)&amp;"")</f>
        <v>Quzhou Huayou Cobalt New Material Co., Ltd.</v>
      </c>
      <c r="S39" s="156" t="str">
        <f t="shared" ca="1" si="0"/>
        <v>CN</v>
      </c>
      <c r="T39" s="156" t="str">
        <f ca="1">IF(B39="","",IF(ISERROR(MATCH($J39,SorP!$B$1:$B$5661,0)),"",INDIRECT("'SorP'!$A$"&amp;MATCH($J39,SorP!$B$1:$B$5661,0))))</f>
        <v>CN-ZJ</v>
      </c>
      <c r="U39" s="169"/>
      <c r="V39" s="170">
        <f ca="1">IF(C39="",NA(),MATCH($B39&amp;$C39,'Smelter Look-up'!$J:$J,0))</f>
        <v>102</v>
      </c>
      <c r="X39" s="171">
        <f t="shared" ca="1" si="1"/>
        <v>0</v>
      </c>
      <c r="AB39" s="171" t="str">
        <f t="shared" ca="1" si="2"/>
        <v>CobaltQuzhou Huayou Cobalt New Material Co., Ltd.</v>
      </c>
    </row>
    <row r="40" spans="1:28" s="171" customFormat="1" ht="25.5">
      <c r="A40" s="156" t="s">
        <v>286</v>
      </c>
      <c r="B40" s="150" t="str">
        <f ca="1">IF(LEN(A40)=0,"",INDEX('Smelter Look-up'!$A:$A,MATCH($A40,'Smelter Look-up'!$E:$E,0)))</f>
        <v>Cobalt</v>
      </c>
      <c r="C40" s="153" t="str">
        <f ca="1">IF(LEN(A40)=0,"",INDEX('Smelter Look-up'!$C:$C,MATCH($A40,'Smelter Look-up'!$E:$E,0)))</f>
        <v>SOCIETE MINIERE DU KATANGA (SOMIKA SARL)</v>
      </c>
      <c r="D40" s="150"/>
      <c r="E40" s="150" t="str">
        <f ca="1">IF(ISERROR($V40),"",OFFSET('Smelter Look-up'!$D$4,$V40-4,0)&amp;"")</f>
        <v>CONGO, DEMOCRATIC REPUBLIC OF THE</v>
      </c>
      <c r="F40" s="150" t="str">
        <f ca="1">IF(ISERROR($V40),"",OFFSET('Smelter Look-up'!$E$4,$V40-4,0))</f>
        <v>CID003426</v>
      </c>
      <c r="G40" s="150" t="str">
        <f ca="1">IF(C40=$X$4,"Enter smelter details",IF(ISERROR($V40),"",OFFSET('Smelter Look-up'!$F$4,$V40-4,0)))</f>
        <v>RMI</v>
      </c>
      <c r="H40" s="208" t="s">
        <v>12830</v>
      </c>
      <c r="I40" s="209" t="str">
        <f ca="1">IF(ISERROR($V40),"",OFFSET('Smelter Look-up'!$H$4,$V40-4,0))</f>
        <v>Lubumbashi</v>
      </c>
      <c r="J40" s="209" t="str">
        <f ca="1">IF(ISERROR($V40),"",OFFSET('Smelter Look-up'!$I$4,$V40-4,0))</f>
        <v>Haut-Katanga</v>
      </c>
      <c r="K40" s="151" t="s">
        <v>12830</v>
      </c>
      <c r="L40" s="151" t="s">
        <v>12830</v>
      </c>
      <c r="M40" s="151" t="s">
        <v>12830</v>
      </c>
      <c r="N40" s="151" t="s">
        <v>12830</v>
      </c>
      <c r="O40" s="151" t="s">
        <v>27</v>
      </c>
      <c r="P40" s="211" t="s">
        <v>12830</v>
      </c>
      <c r="Q40" s="152" t="s">
        <v>12830</v>
      </c>
      <c r="R40" s="150" t="str">
        <f ca="1">IF(ISERROR($V40),"",OFFSET('Smelter Look-up'!$C$4,$V40-4,0)&amp;"")</f>
        <v>SOCIETE MINIERE DU KATANGA (SOMIKA SARL)</v>
      </c>
      <c r="S40" s="156" t="str">
        <f t="shared" ca="1" si="0"/>
        <v>CD</v>
      </c>
      <c r="T40" s="156" t="str">
        <f ca="1">IF(B40="","",IF(ISERROR(MATCH($J40,SorP!$B$1:$B$5661,0)),"",INDIRECT("'SorP'!$A$"&amp;MATCH($J40,SorP!$B$1:$B$5661,0))))</f>
        <v>CD-HK</v>
      </c>
      <c r="U40" s="169"/>
      <c r="V40" s="170">
        <f ca="1">IF(C40="",NA(),MATCH($B40&amp;$C40,'Smelter Look-up'!$J:$J,0))</f>
        <v>106</v>
      </c>
      <c r="X40" s="171">
        <f t="shared" ca="1" si="1"/>
        <v>0</v>
      </c>
      <c r="AB40" s="171" t="str">
        <f t="shared" ca="1" si="2"/>
        <v>CobaltSOCIETE MINIERE DU KATANGA (SOMIKA SARL)</v>
      </c>
    </row>
    <row r="41" spans="1:28" s="171" customFormat="1" ht="25.5">
      <c r="A41" s="156" t="s">
        <v>288</v>
      </c>
      <c r="B41" s="150" t="str">
        <f ca="1">IF(LEN(A41)=0,"",INDEX('Smelter Look-up'!$A:$A,MATCH($A41,'Smelter Look-up'!$E:$E,0)))</f>
        <v>Cobalt</v>
      </c>
      <c r="C41" s="153" t="str">
        <f ca="1">IF(LEN(A41)=0,"",INDEX('Smelter Look-up'!$C:$C,MATCH($A41,'Smelter Look-up'!$E:$E,0)))</f>
        <v>Societe pour le Traitment du Terril de Lubumbashi (STL)</v>
      </c>
      <c r="D41" s="150"/>
      <c r="E41" s="150" t="str">
        <f ca="1">IF(ISERROR($V41),"",OFFSET('Smelter Look-up'!$D$4,$V41-4,0)&amp;"")</f>
        <v>CONGO, DEMOCRATIC REPUBLIC OF THE</v>
      </c>
      <c r="F41" s="150" t="str">
        <f ca="1">IF(ISERROR($V41),"",OFFSET('Smelter Look-up'!$E$4,$V41-4,0))</f>
        <v>CID003266</v>
      </c>
      <c r="G41" s="150" t="str">
        <f ca="1">IF(C41=$X$4,"Enter smelter details",IF(ISERROR($V41),"",OFFSET('Smelter Look-up'!$F$4,$V41-4,0)))</f>
        <v>RMI</v>
      </c>
      <c r="H41" s="208" t="s">
        <v>12830</v>
      </c>
      <c r="I41" s="209" t="str">
        <f ca="1">IF(ISERROR($V41),"",OFFSET('Smelter Look-up'!$H$4,$V41-4,0))</f>
        <v>Lubumbashi</v>
      </c>
      <c r="J41" s="209" t="str">
        <f ca="1">IF(ISERROR($V41),"",OFFSET('Smelter Look-up'!$I$4,$V41-4,0))</f>
        <v>Haut-Katanga</v>
      </c>
      <c r="K41" s="151" t="s">
        <v>12830</v>
      </c>
      <c r="L41" s="151" t="s">
        <v>12830</v>
      </c>
      <c r="M41" s="151" t="s">
        <v>12830</v>
      </c>
      <c r="N41" s="151" t="s">
        <v>12830</v>
      </c>
      <c r="O41" s="151" t="s">
        <v>27</v>
      </c>
      <c r="P41" s="211" t="s">
        <v>12830</v>
      </c>
      <c r="Q41" s="152" t="s">
        <v>12830</v>
      </c>
      <c r="R41" s="150" t="str">
        <f ca="1">IF(ISERROR($V41),"",OFFSET('Smelter Look-up'!$C$4,$V41-4,0)&amp;"")</f>
        <v>Societe pour le Traitment du Terril de Lubumbashi (STL)</v>
      </c>
      <c r="S41" s="156" t="str">
        <f t="shared" ca="1" si="0"/>
        <v>CD</v>
      </c>
      <c r="T41" s="156" t="str">
        <f ca="1">IF(B41="","",IF(ISERROR(MATCH($J41,SorP!$B$1:$B$5661,0)),"",INDIRECT("'SorP'!$A$"&amp;MATCH($J41,SorP!$B$1:$B$5661,0))))</f>
        <v>CD-HK</v>
      </c>
      <c r="U41" s="169"/>
      <c r="V41" s="170">
        <f ca="1">IF(C41="",NA(),MATCH($B41&amp;$C41,'Smelter Look-up'!$J:$J,0))</f>
        <v>107</v>
      </c>
      <c r="X41" s="171">
        <f t="shared" ca="1" si="1"/>
        <v>0</v>
      </c>
      <c r="AB41" s="171" t="str">
        <f t="shared" ca="1" si="2"/>
        <v>CobaltSociete pour le Traitment du Terril de Lubumbashi (STL)</v>
      </c>
    </row>
    <row r="42" spans="1:28" s="171" customFormat="1" ht="20.25">
      <c r="A42" s="156" t="s">
        <v>291</v>
      </c>
      <c r="B42" s="150" t="str">
        <f ca="1">IF(LEN(A42)=0,"",INDEX('Smelter Look-up'!$A:$A,MATCH($A42,'Smelter Look-up'!$E:$E,0)))</f>
        <v>Cobalt</v>
      </c>
      <c r="C42" s="153" t="str">
        <f ca="1">IF(LEN(A42)=0,"",INDEX('Smelter Look-up'!$C:$C,MATCH($A42,'Smelter Look-up'!$E:$E,0)))</f>
        <v>SungEel HiTech Co., Ltd.</v>
      </c>
      <c r="D42" s="150"/>
      <c r="E42" s="150" t="str">
        <f ca="1">IF(ISERROR($V42),"",OFFSET('Smelter Look-up'!$D$4,$V42-4,0)&amp;"")</f>
        <v>KOREA, REPUBLIC OF</v>
      </c>
      <c r="F42" s="150" t="str">
        <f ca="1">IF(ISERROR($V42),"",OFFSET('Smelter Look-up'!$E$4,$V42-4,0))</f>
        <v>CID003338</v>
      </c>
      <c r="G42" s="150" t="str">
        <f ca="1">IF(C42=$X$4,"Enter smelter details",IF(ISERROR($V42),"",OFFSET('Smelter Look-up'!$F$4,$V42-4,0)))</f>
        <v>RMI</v>
      </c>
      <c r="H42" s="208" t="s">
        <v>12830</v>
      </c>
      <c r="I42" s="209" t="str">
        <f ca="1">IF(ISERROR($V42),"",OFFSET('Smelter Look-up'!$H$4,$V42-4,0))</f>
        <v>Gunsan-si</v>
      </c>
      <c r="J42" s="209" t="str">
        <f ca="1">IF(ISERROR($V42),"",OFFSET('Smelter Look-up'!$I$4,$V42-4,0))</f>
        <v>Jeollabuk-do</v>
      </c>
      <c r="K42" s="151" t="s">
        <v>12830</v>
      </c>
      <c r="L42" s="151" t="s">
        <v>12830</v>
      </c>
      <c r="M42" s="151" t="s">
        <v>12830</v>
      </c>
      <c r="N42" s="151" t="s">
        <v>12830</v>
      </c>
      <c r="O42" s="151" t="s">
        <v>27</v>
      </c>
      <c r="P42" s="211" t="s">
        <v>12830</v>
      </c>
      <c r="Q42" s="152" t="s">
        <v>12830</v>
      </c>
      <c r="R42" s="150" t="str">
        <f ca="1">IF(ISERROR($V42),"",OFFSET('Smelter Look-up'!$C$4,$V42-4,0)&amp;"")</f>
        <v>SungEel HiTech Co., Ltd.</v>
      </c>
      <c r="S42" s="156" t="str">
        <f t="shared" ca="1" si="0"/>
        <v>KR</v>
      </c>
      <c r="T42" s="156" t="str">
        <f ca="1">IF(B42="","",IF(ISERROR(MATCH($J42,SorP!$B$1:$B$5661,0)),"",INDIRECT("'SorP'!$A$"&amp;MATCH($J42,SorP!$B$1:$B$5661,0))))</f>
        <v>KR-45</v>
      </c>
      <c r="U42" s="169"/>
      <c r="V42" s="170">
        <f ca="1">IF(C42="",NA(),MATCH($B42&amp;$C42,'Smelter Look-up'!$J:$J,0))</f>
        <v>111</v>
      </c>
      <c r="X42" s="171">
        <f t="shared" ca="1" si="1"/>
        <v>0</v>
      </c>
      <c r="AB42" s="171" t="str">
        <f t="shared" ca="1" si="2"/>
        <v>CobaltSungEel HiTech Co., Ltd.</v>
      </c>
    </row>
    <row r="43" spans="1:28" s="171" customFormat="1" ht="25.5">
      <c r="A43" s="156" t="s">
        <v>296</v>
      </c>
      <c r="B43" s="150" t="str">
        <f ca="1">IF(LEN(A43)=0,"",INDEX('Smelter Look-up'!$A:$A,MATCH($A43,'Smelter Look-up'!$E:$E,0)))</f>
        <v>Cobalt</v>
      </c>
      <c r="C43" s="153" t="str">
        <f ca="1">IF(LEN(A43)=0,"",INDEX('Smelter Look-up'!$C:$C,MATCH($A43,'Smelter Look-up'!$E:$E,0)))</f>
        <v>Tenke Fungurume Mining SA</v>
      </c>
      <c r="D43" s="150"/>
      <c r="E43" s="150" t="str">
        <f ca="1">IF(ISERROR($V43),"",OFFSET('Smelter Look-up'!$D$4,$V43-4,0)&amp;"")</f>
        <v>CONGO, DEMOCRATIC REPUBLIC OF THE</v>
      </c>
      <c r="F43" s="150" t="str">
        <f ca="1">IF(ISERROR($V43),"",OFFSET('Smelter Look-up'!$E$4,$V43-4,0))</f>
        <v>CID003429</v>
      </c>
      <c r="G43" s="150" t="str">
        <f ca="1">IF(C43=$X$4,"Enter smelter details",IF(ISERROR($V43),"",OFFSET('Smelter Look-up'!$F$4,$V43-4,0)))</f>
        <v>RMI</v>
      </c>
      <c r="H43" s="208" t="s">
        <v>12830</v>
      </c>
      <c r="I43" s="209" t="str">
        <f ca="1">IF(ISERROR($V43),"",OFFSET('Smelter Look-up'!$H$4,$V43-4,0))</f>
        <v>Kolwezi</v>
      </c>
      <c r="J43" s="209" t="str">
        <f ca="1">IF(ISERROR($V43),"",OFFSET('Smelter Look-up'!$I$4,$V43-4,0))</f>
        <v>Lualaba</v>
      </c>
      <c r="K43" s="151" t="s">
        <v>12830</v>
      </c>
      <c r="L43" s="151" t="s">
        <v>12830</v>
      </c>
      <c r="M43" s="151" t="s">
        <v>12830</v>
      </c>
      <c r="N43" s="151" t="s">
        <v>12830</v>
      </c>
      <c r="O43" s="151" t="s">
        <v>27</v>
      </c>
      <c r="P43" s="211" t="s">
        <v>12830</v>
      </c>
      <c r="Q43" s="152" t="s">
        <v>12830</v>
      </c>
      <c r="R43" s="150" t="str">
        <f ca="1">IF(ISERROR($V43),"",OFFSET('Smelter Look-up'!$C$4,$V43-4,0)&amp;"")</f>
        <v>Tenke Fungurume Mining SA</v>
      </c>
      <c r="S43" s="156" t="str">
        <f t="shared" ca="1" si="0"/>
        <v>CD</v>
      </c>
      <c r="T43" s="156" t="str">
        <f ca="1">IF(B43="","",IF(ISERROR(MATCH($J43,SorP!$B$1:$B$5661,0)),"",INDIRECT("'SorP'!$A$"&amp;MATCH($J43,SorP!$B$1:$B$5661,0))))</f>
        <v>CD-LU</v>
      </c>
      <c r="U43" s="169"/>
      <c r="V43" s="170">
        <f ca="1">IF(C43="",NA(),MATCH($B43&amp;$C43,'Smelter Look-up'!$J:$J,0))</f>
        <v>114</v>
      </c>
      <c r="X43" s="171">
        <f t="shared" ca="1" si="1"/>
        <v>0</v>
      </c>
      <c r="AB43" s="171" t="str">
        <f t="shared" ca="1" si="2"/>
        <v>CobaltTenke Fungurume Mining SA</v>
      </c>
    </row>
    <row r="44" spans="1:28" s="171" customFormat="1" ht="25.5">
      <c r="A44" s="156" t="s">
        <v>208</v>
      </c>
      <c r="B44" s="150" t="str">
        <f ca="1">IF(LEN(A44)=0,"",INDEX('Smelter Look-up'!$A:$A,MATCH($A44,'Smelter Look-up'!$E:$E,0)))</f>
        <v>Cobalt</v>
      </c>
      <c r="C44" s="153" t="str">
        <f ca="1">IF(LEN(A44)=0,"",INDEX('Smelter Look-up'!$C:$C,MATCH($A44,'Smelter Look-up'!$E:$E,0)))</f>
        <v>Tianjin Maolian Science &amp; Technology Co., Ltd.</v>
      </c>
      <c r="D44" s="150"/>
      <c r="E44" s="150" t="str">
        <f ca="1">IF(ISERROR($V44),"",OFFSET('Smelter Look-up'!$D$4,$V44-4,0)&amp;"")</f>
        <v>CHINA</v>
      </c>
      <c r="F44" s="150" t="str">
        <f ca="1">IF(ISERROR($V44),"",OFFSET('Smelter Look-up'!$E$4,$V44-4,0))</f>
        <v>CID003215</v>
      </c>
      <c r="G44" s="150" t="str">
        <f ca="1">IF(C44=$X$4,"Enter smelter details",IF(ISERROR($V44),"",OFFSET('Smelter Look-up'!$F$4,$V44-4,0)))</f>
        <v>RMI</v>
      </c>
      <c r="H44" s="208" t="s">
        <v>12830</v>
      </c>
      <c r="I44" s="209" t="str">
        <f ca="1">IF(ISERROR($V44),"",OFFSET('Smelter Look-up'!$H$4,$V44-4,0))</f>
        <v>Tianjin</v>
      </c>
      <c r="J44" s="209" t="str">
        <f ca="1">IF(ISERROR($V44),"",OFFSET('Smelter Look-up'!$I$4,$V44-4,0))</f>
        <v>Tianjin Shi</v>
      </c>
      <c r="K44" s="151" t="s">
        <v>12830</v>
      </c>
      <c r="L44" s="151" t="s">
        <v>12830</v>
      </c>
      <c r="M44" s="151" t="s">
        <v>12830</v>
      </c>
      <c r="N44" s="151" t="s">
        <v>12830</v>
      </c>
      <c r="O44" s="151" t="s">
        <v>27</v>
      </c>
      <c r="P44" s="211" t="s">
        <v>12830</v>
      </c>
      <c r="Q44" s="152" t="s">
        <v>12830</v>
      </c>
      <c r="R44" s="150" t="str">
        <f ca="1">IF(ISERROR($V44),"",OFFSET('Smelter Look-up'!$C$4,$V44-4,0)&amp;"")</f>
        <v>Tianjin Maolian Science &amp; Technology Co., Ltd.</v>
      </c>
      <c r="S44" s="156" t="str">
        <f t="shared" ca="1" si="0"/>
        <v>CN</v>
      </c>
      <c r="T44" s="156" t="str">
        <f ca="1">IF(B44="","",IF(ISERROR(MATCH($J44,SorP!$B$1:$B$5661,0)),"",INDIRECT("'SorP'!$A$"&amp;MATCH($J44,SorP!$B$1:$B$5661,0))))</f>
        <v>CN-TJ</v>
      </c>
      <c r="U44" s="169"/>
      <c r="V44" s="170">
        <f ca="1">IF(C44="",NA(),MATCH($B44&amp;$C44,'Smelter Look-up'!$J:$J,0))</f>
        <v>116</v>
      </c>
      <c r="X44" s="171">
        <f t="shared" ca="1" si="1"/>
        <v>0</v>
      </c>
      <c r="AB44" s="171" t="str">
        <f t="shared" ca="1" si="2"/>
        <v>CobaltTianjin Maolian Science &amp; Technology Co., Ltd.</v>
      </c>
    </row>
    <row r="45" spans="1:28" s="171" customFormat="1" ht="25.5">
      <c r="A45" s="156" t="s">
        <v>109</v>
      </c>
      <c r="B45" s="150" t="str">
        <f ca="1">IF(LEN(A45)=0,"",INDEX('Smelter Look-up'!$A:$A,MATCH($A45,'Smelter Look-up'!$E:$E,0)))</f>
        <v>Cobalt</v>
      </c>
      <c r="C45" s="153" t="str">
        <f ca="1">IF(LEN(A45)=0,"",INDEX('Smelter Look-up'!$C:$C,MATCH($A45,'Smelter Look-up'!$E:$E,0)))</f>
        <v>Umicore Finland Oy</v>
      </c>
      <c r="D45" s="150"/>
      <c r="E45" s="150" t="str">
        <f ca="1">IF(ISERROR($V45),"",OFFSET('Smelter Look-up'!$D$4,$V45-4,0)&amp;"")</f>
        <v>FINLAND</v>
      </c>
      <c r="F45" s="150" t="str">
        <f ca="1">IF(ISERROR($V45),"",OFFSET('Smelter Look-up'!$E$4,$V45-4,0))</f>
        <v>CID003226</v>
      </c>
      <c r="G45" s="150" t="str">
        <f ca="1">IF(C45=$X$4,"Enter smelter details",IF(ISERROR($V45),"",OFFSET('Smelter Look-up'!$F$4,$V45-4,0)))</f>
        <v>RMI</v>
      </c>
      <c r="H45" s="208" t="s">
        <v>12830</v>
      </c>
      <c r="I45" s="209" t="str">
        <f ca="1">IF(ISERROR($V45),"",OFFSET('Smelter Look-up'!$H$4,$V45-4,0))</f>
        <v>Kokkola</v>
      </c>
      <c r="J45" s="209" t="str">
        <f ca="1">IF(ISERROR($V45),"",OFFSET('Smelter Look-up'!$I$4,$V45-4,0))</f>
        <v>Mellersta Österbotten</v>
      </c>
      <c r="K45" s="151" t="s">
        <v>12830</v>
      </c>
      <c r="L45" s="151" t="s">
        <v>12830</v>
      </c>
      <c r="M45" s="151" t="s">
        <v>12830</v>
      </c>
      <c r="N45" s="151" t="s">
        <v>12830</v>
      </c>
      <c r="O45" s="151" t="s">
        <v>27</v>
      </c>
      <c r="P45" s="211" t="s">
        <v>12830</v>
      </c>
      <c r="Q45" s="152" t="s">
        <v>12830</v>
      </c>
      <c r="R45" s="150" t="str">
        <f ca="1">IF(ISERROR($V45),"",OFFSET('Smelter Look-up'!$C$4,$V45-4,0)&amp;"")</f>
        <v>Umicore Finland Oy</v>
      </c>
      <c r="S45" s="156" t="str">
        <f t="shared" ca="1" si="0"/>
        <v>FI</v>
      </c>
      <c r="T45" s="156" t="str">
        <f ca="1">IF(B45="","",IF(ISERROR(MATCH($J45,SorP!$B$1:$B$5661,0)),"",INDIRECT("'SorP'!$A$"&amp;MATCH($J45,SorP!$B$1:$B$5661,0))))</f>
        <v>FI-07</v>
      </c>
      <c r="U45" s="169"/>
      <c r="V45" s="170">
        <f ca="1">IF(C45="",NA(),MATCH($B45&amp;$C45,'Smelter Look-up'!$J:$J,0))</f>
        <v>117</v>
      </c>
      <c r="X45" s="171">
        <f t="shared" ca="1" si="1"/>
        <v>0</v>
      </c>
      <c r="AB45" s="171" t="str">
        <f t="shared" ca="1" si="2"/>
        <v>CobaltUmicore Finland Oy</v>
      </c>
    </row>
    <row r="46" spans="1:28" s="171" customFormat="1" ht="20.25">
      <c r="A46" s="156" t="s">
        <v>300</v>
      </c>
      <c r="B46" s="150" t="str">
        <f ca="1">IF(LEN(A46)=0,"",INDEX('Smelter Look-up'!$A:$A,MATCH($A46,'Smelter Look-up'!$E:$E,0)))</f>
        <v>Cobalt</v>
      </c>
      <c r="C46" s="153" t="str">
        <f ca="1">IF(LEN(A46)=0,"",INDEX('Smelter Look-up'!$C:$C,MATCH($A46,'Smelter Look-up'!$E:$E,0)))</f>
        <v>Umicore Olen</v>
      </c>
      <c r="D46" s="150"/>
      <c r="E46" s="150" t="str">
        <f ca="1">IF(ISERROR($V46),"",OFFSET('Smelter Look-up'!$D$4,$V46-4,0)&amp;"")</f>
        <v>BELGIUM</v>
      </c>
      <c r="F46" s="150" t="str">
        <f ca="1">IF(ISERROR($V46),"",OFFSET('Smelter Look-up'!$E$4,$V46-4,0))</f>
        <v>CID003228</v>
      </c>
      <c r="G46" s="150" t="str">
        <f ca="1">IF(C46=$X$4,"Enter smelter details",IF(ISERROR($V46),"",OFFSET('Smelter Look-up'!$F$4,$V46-4,0)))</f>
        <v>RMI</v>
      </c>
      <c r="H46" s="208" t="s">
        <v>12830</v>
      </c>
      <c r="I46" s="209" t="str">
        <f ca="1">IF(ISERROR($V46),"",OFFSET('Smelter Look-up'!$H$4,$V46-4,0))</f>
        <v>Olen</v>
      </c>
      <c r="J46" s="209" t="str">
        <f ca="1">IF(ISERROR($V46),"",OFFSET('Smelter Look-up'!$I$4,$V46-4,0))</f>
        <v>Antwerpen</v>
      </c>
      <c r="K46" s="151" t="s">
        <v>12830</v>
      </c>
      <c r="L46" s="151" t="s">
        <v>12830</v>
      </c>
      <c r="M46" s="151" t="s">
        <v>12830</v>
      </c>
      <c r="N46" s="151" t="s">
        <v>12830</v>
      </c>
      <c r="O46" s="151" t="s">
        <v>27</v>
      </c>
      <c r="P46" s="211" t="s">
        <v>12830</v>
      </c>
      <c r="Q46" s="152" t="s">
        <v>12830</v>
      </c>
      <c r="R46" s="150" t="str">
        <f ca="1">IF(ISERROR($V46),"",OFFSET('Smelter Look-up'!$C$4,$V46-4,0)&amp;"")</f>
        <v>Umicore Olen</v>
      </c>
      <c r="S46" s="156" t="str">
        <f t="shared" ca="1" si="0"/>
        <v>BE</v>
      </c>
      <c r="T46" s="156" t="str">
        <f ca="1">IF(B46="","",IF(ISERROR(MATCH($J46,SorP!$B$1:$B$5661,0)),"",INDIRECT("'SorP'!$A$"&amp;MATCH($J46,SorP!$B$1:$B$5661,0))))</f>
        <v>BE-VAN</v>
      </c>
      <c r="U46" s="169"/>
      <c r="V46" s="170">
        <f ca="1">IF(C46="",NA(),MATCH($B46&amp;$C46,'Smelter Look-up'!$J:$J,0))</f>
        <v>118</v>
      </c>
      <c r="X46" s="171">
        <f t="shared" ca="1" si="1"/>
        <v>0</v>
      </c>
      <c r="AB46" s="171" t="str">
        <f t="shared" ca="1" si="2"/>
        <v>CobaltUmicore Olen</v>
      </c>
    </row>
    <row r="47" spans="1:28" s="171" customFormat="1" ht="20.25">
      <c r="A47" s="156" t="s">
        <v>12566</v>
      </c>
      <c r="B47" s="150" t="str">
        <f ca="1">IF(LEN(A47)=0,"",INDEX('Smelter Look-up'!$A:$A,MATCH($A47,'Smelter Look-up'!$E:$E,0)))</f>
        <v>Cobalt</v>
      </c>
      <c r="C47" s="153" t="str">
        <f ca="1">IF(LEN(A47)=0,"",INDEX('Smelter Look-up'!$C:$C,MATCH($A47,'Smelter Look-up'!$E:$E,0)))</f>
        <v>Vital Materials Plant</v>
      </c>
      <c r="D47" s="150"/>
      <c r="E47" s="150" t="str">
        <f ca="1">IF(ISERROR($V47),"",OFFSET('Smelter Look-up'!$D$4,$V47-4,0)&amp;"")</f>
        <v>CHINA</v>
      </c>
      <c r="F47" s="150" t="str">
        <f ca="1">IF(ISERROR($V47),"",OFFSET('Smelter Look-up'!$E$4,$V47-4,0))</f>
        <v>CID003875</v>
      </c>
      <c r="G47" s="150" t="str">
        <f ca="1">IF(C47=$X$4,"Enter smelter details",IF(ISERROR($V47),"",OFFSET('Smelter Look-up'!$F$4,$V47-4,0)))</f>
        <v>RMI</v>
      </c>
      <c r="H47" s="208" t="s">
        <v>12830</v>
      </c>
      <c r="I47" s="209" t="str">
        <f ca="1">IF(ISERROR($V47),"",OFFSET('Smelter Look-up'!$H$4,$V47-4,0))</f>
        <v>Qingyuan City</v>
      </c>
      <c r="J47" s="209" t="str">
        <f ca="1">IF(ISERROR($V47),"",OFFSET('Smelter Look-up'!$I$4,$V47-4,0))</f>
        <v>Guangdong Sheng</v>
      </c>
      <c r="K47" s="151" t="s">
        <v>12830</v>
      </c>
      <c r="L47" s="151" t="s">
        <v>12830</v>
      </c>
      <c r="M47" s="151" t="s">
        <v>12830</v>
      </c>
      <c r="N47" s="151" t="s">
        <v>12830</v>
      </c>
      <c r="O47" s="151" t="s">
        <v>27</v>
      </c>
      <c r="P47" s="211" t="s">
        <v>12830</v>
      </c>
      <c r="Q47" s="152" t="s">
        <v>12830</v>
      </c>
      <c r="R47" s="150" t="str">
        <f ca="1">IF(ISERROR($V47),"",OFFSET('Smelter Look-up'!$C$4,$V47-4,0)&amp;"")</f>
        <v>Vital Materials Plant</v>
      </c>
      <c r="S47" s="156" t="str">
        <f t="shared" ca="1" si="0"/>
        <v>CN</v>
      </c>
      <c r="T47" s="156" t="str">
        <f ca="1">IF(B47="","",IF(ISERROR(MATCH($J47,SorP!$B$1:$B$5661,0)),"",INDIRECT("'SorP'!$A$"&amp;MATCH($J47,SorP!$B$1:$B$5661,0))))</f>
        <v>CN-GD</v>
      </c>
      <c r="U47" s="169"/>
      <c r="V47" s="170">
        <f ca="1">IF(C47="",NA(),MATCH($B47&amp;$C47,'Smelter Look-up'!$J:$J,0))</f>
        <v>122</v>
      </c>
      <c r="X47" s="171">
        <f t="shared" ca="1" si="1"/>
        <v>0</v>
      </c>
      <c r="AB47" s="171" t="str">
        <f t="shared" ca="1" si="2"/>
        <v>CobaltVital Materials Plant</v>
      </c>
    </row>
    <row r="48" spans="1:28" s="171" customFormat="1" ht="25.5">
      <c r="A48" s="156" t="s">
        <v>326</v>
      </c>
      <c r="B48" s="150" t="str">
        <f ca="1">IF(LEN(A48)=0,"",INDEX('Smelter Look-up'!$A:$A,MATCH($A48,'Smelter Look-up'!$E:$E,0)))</f>
        <v>Cobalt</v>
      </c>
      <c r="C48" s="153" t="str">
        <f ca="1">IF(LEN(A48)=0,"",INDEX('Smelter Look-up'!$C:$C,MATCH($A48,'Smelter Look-up'!$E:$E,0)))</f>
        <v>Zhejiang Greatpower Cobalt Materials Co., Ltd.</v>
      </c>
      <c r="D48" s="150"/>
      <c r="E48" s="150" t="str">
        <f ca="1">IF(ISERROR($V48),"",OFFSET('Smelter Look-up'!$D$4,$V48-4,0)&amp;"")</f>
        <v>CHINA</v>
      </c>
      <c r="F48" s="150" t="str">
        <f ca="1">IF(ISERROR($V48),"",OFFSET('Smelter Look-up'!$E$4,$V48-4,0))</f>
        <v>CID003526</v>
      </c>
      <c r="G48" s="150" t="str">
        <f ca="1">IF(C48=$X$4,"Enter smelter details",IF(ISERROR($V48),"",OFFSET('Smelter Look-up'!$F$4,$V48-4,0)))</f>
        <v>RMI</v>
      </c>
      <c r="H48" s="208" t="s">
        <v>12830</v>
      </c>
      <c r="I48" s="209" t="str">
        <f ca="1">IF(ISERROR($V48),"",OFFSET('Smelter Look-up'!$H$4,$V48-4,0))</f>
        <v>Shaoxing</v>
      </c>
      <c r="J48" s="209" t="str">
        <f ca="1">IF(ISERROR($V48),"",OFFSET('Smelter Look-up'!$I$4,$V48-4,0))</f>
        <v>Zhejiang Sheng</v>
      </c>
      <c r="K48" s="151" t="s">
        <v>12830</v>
      </c>
      <c r="L48" s="151" t="s">
        <v>12830</v>
      </c>
      <c r="M48" s="151" t="s">
        <v>12830</v>
      </c>
      <c r="N48" s="151" t="s">
        <v>12830</v>
      </c>
      <c r="O48" s="151" t="s">
        <v>27</v>
      </c>
      <c r="P48" s="211" t="s">
        <v>12830</v>
      </c>
      <c r="Q48" s="152" t="s">
        <v>12830</v>
      </c>
      <c r="R48" s="150" t="str">
        <f ca="1">IF(ISERROR($V48),"",OFFSET('Smelter Look-up'!$C$4,$V48-4,0)&amp;"")</f>
        <v>Zhejiang Greatpower Cobalt Materials Co., Ltd.</v>
      </c>
      <c r="S48" s="156" t="str">
        <f t="shared" ca="1" si="0"/>
        <v>CN</v>
      </c>
      <c r="T48" s="156" t="str">
        <f ca="1">IF(B48="","",IF(ISERROR(MATCH($J48,SorP!$B$1:$B$5661,0)),"",INDIRECT("'SorP'!$A$"&amp;MATCH($J48,SorP!$B$1:$B$5661,0))))</f>
        <v>CN-ZJ</v>
      </c>
      <c r="U48" s="169"/>
      <c r="V48" s="170">
        <f ca="1">IF(C48="",NA(),MATCH($B48&amp;$C48,'Smelter Look-up'!$J:$J,0))</f>
        <v>128</v>
      </c>
      <c r="X48" s="171">
        <f t="shared" ca="1" si="1"/>
        <v>0</v>
      </c>
      <c r="AB48" s="171" t="str">
        <f t="shared" ca="1" si="2"/>
        <v>CobaltZhejiang Greatpower Cobalt Materials Co., Ltd.</v>
      </c>
    </row>
    <row r="49" spans="1:28" s="171" customFormat="1" ht="20.25">
      <c r="A49" s="156" t="s">
        <v>323</v>
      </c>
      <c r="B49" s="150" t="str">
        <f ca="1">IF(LEN(A49)=0,"",INDEX('Smelter Look-up'!$A:$A,MATCH($A49,'Smelter Look-up'!$E:$E,0)))</f>
        <v>Cobalt</v>
      </c>
      <c r="C49" s="153" t="str">
        <f ca="1">IF(LEN(A49)=0,"",INDEX('Smelter Look-up'!$C:$C,MATCH($A49,'Smelter Look-up'!$E:$E,0)))</f>
        <v>Zhejiang Huayou Cobalt Company Limited</v>
      </c>
      <c r="D49" s="150"/>
      <c r="E49" s="150" t="str">
        <f ca="1">IF(ISERROR($V49),"",OFFSET('Smelter Look-up'!$D$4,$V49-4,0)&amp;"")</f>
        <v>CHINA</v>
      </c>
      <c r="F49" s="150" t="str">
        <f ca="1">IF(ISERROR($V49),"",OFFSET('Smelter Look-up'!$E$4,$V49-4,0))</f>
        <v>CID003225</v>
      </c>
      <c r="G49" s="150" t="str">
        <f ca="1">IF(C49=$X$4,"Enter smelter details",IF(ISERROR($V49),"",OFFSET('Smelter Look-up'!$F$4,$V49-4,0)))</f>
        <v>RMI</v>
      </c>
      <c r="H49" s="208" t="s">
        <v>12830</v>
      </c>
      <c r="I49" s="209" t="str">
        <f ca="1">IF(ISERROR($V49),"",OFFSET('Smelter Look-up'!$H$4,$V49-4,0))</f>
        <v>Tongxiang</v>
      </c>
      <c r="J49" s="209" t="str">
        <f ca="1">IF(ISERROR($V49),"",OFFSET('Smelter Look-up'!$I$4,$V49-4,0))</f>
        <v>Zhejiang Sheng</v>
      </c>
      <c r="K49" s="151" t="s">
        <v>12830</v>
      </c>
      <c r="L49" s="151" t="s">
        <v>12830</v>
      </c>
      <c r="M49" s="151" t="s">
        <v>12830</v>
      </c>
      <c r="N49" s="151" t="s">
        <v>12830</v>
      </c>
      <c r="O49" s="151" t="s">
        <v>27</v>
      </c>
      <c r="P49" s="211" t="s">
        <v>12830</v>
      </c>
      <c r="Q49" s="152" t="s">
        <v>12830</v>
      </c>
      <c r="R49" s="150" t="str">
        <f ca="1">IF(ISERROR($V49),"",OFFSET('Smelter Look-up'!$C$4,$V49-4,0)&amp;"")</f>
        <v>Zhejiang Huayou Cobalt Company Limited</v>
      </c>
      <c r="S49" s="156" t="str">
        <f t="shared" ca="1" si="0"/>
        <v>CN</v>
      </c>
      <c r="T49" s="156" t="str">
        <f ca="1">IF(B49="","",IF(ISERROR(MATCH($J49,SorP!$B$1:$B$5661,0)),"",INDIRECT("'SorP'!$A$"&amp;MATCH($J49,SorP!$B$1:$B$5661,0))))</f>
        <v>CN-ZJ</v>
      </c>
      <c r="U49" s="169"/>
      <c r="V49" s="170">
        <f ca="1">IF(C49="",NA(),MATCH($B49&amp;$C49,'Smelter Look-up'!$J:$J,0))</f>
        <v>130</v>
      </c>
      <c r="X49" s="171">
        <f t="shared" ca="1" si="1"/>
        <v>0</v>
      </c>
      <c r="AB49" s="171" t="str">
        <f t="shared" ca="1" si="2"/>
        <v>CobaltZhejiang Huayou Cobalt Company Limited</v>
      </c>
    </row>
    <row r="50" spans="1:28" s="171" customFormat="1" ht="25.5">
      <c r="A50" s="156" t="s">
        <v>253</v>
      </c>
      <c r="B50" s="150" t="str">
        <f ca="1">IF(LEN(A50)=0,"",INDEX('Smelter Look-up'!$A:$A,MATCH($A50,'Smelter Look-up'!$E:$E,0)))</f>
        <v>Cobalt</v>
      </c>
      <c r="C50" s="153" t="str">
        <f ca="1">IF(LEN(A50)=0,"",INDEX('Smelter Look-up'!$C:$C,MATCH($A50,'Smelter Look-up'!$E:$E,0)))</f>
        <v>Zhejiang New Era Zhongneng Technology Co., Ltd.</v>
      </c>
      <c r="D50" s="150"/>
      <c r="E50" s="150" t="str">
        <f ca="1">IF(ISERROR($V50),"",OFFSET('Smelter Look-up'!$D$4,$V50-4,0)&amp;"")</f>
        <v>CHINA</v>
      </c>
      <c r="F50" s="150" t="str">
        <f ca="1">IF(ISERROR($V50),"",OFFSET('Smelter Look-up'!$E$4,$V50-4,0))</f>
        <v>CID003398</v>
      </c>
      <c r="G50" s="150" t="str">
        <f ca="1">IF(C50=$X$4,"Enter smelter details",IF(ISERROR($V50),"",OFFSET('Smelter Look-up'!$F$4,$V50-4,0)))</f>
        <v>RMI</v>
      </c>
      <c r="H50" s="208" t="s">
        <v>12830</v>
      </c>
      <c r="I50" s="209" t="str">
        <f ca="1">IF(ISERROR($V50),"",OFFSET('Smelter Look-up'!$H$4,$V50-4,0))</f>
        <v>Shaoxing</v>
      </c>
      <c r="J50" s="209" t="str">
        <f ca="1">IF(ISERROR($V50),"",OFFSET('Smelter Look-up'!$I$4,$V50-4,0))</f>
        <v>Zhejiang Sheng</v>
      </c>
      <c r="K50" s="151" t="s">
        <v>12830</v>
      </c>
      <c r="L50" s="151" t="s">
        <v>12830</v>
      </c>
      <c r="M50" s="151" t="s">
        <v>12830</v>
      </c>
      <c r="N50" s="151" t="s">
        <v>12830</v>
      </c>
      <c r="O50" s="151" t="s">
        <v>27</v>
      </c>
      <c r="P50" s="211" t="s">
        <v>12830</v>
      </c>
      <c r="Q50" s="152" t="s">
        <v>12830</v>
      </c>
      <c r="R50" s="150" t="str">
        <f ca="1">IF(ISERROR($V50),"",OFFSET('Smelter Look-up'!$C$4,$V50-4,0)&amp;"")</f>
        <v>Zhejiang New Era Zhongneng Technology Co., Ltd.</v>
      </c>
      <c r="S50" s="156" t="str">
        <f t="shared" ca="1" si="0"/>
        <v>CN</v>
      </c>
      <c r="T50" s="156" t="str">
        <f ca="1">IF(B50="","",IF(ISERROR(MATCH($J50,SorP!$B$1:$B$5661,0)),"",INDIRECT("'SorP'!$A$"&amp;MATCH($J50,SorP!$B$1:$B$5661,0))))</f>
        <v>CN-ZJ</v>
      </c>
      <c r="U50" s="169"/>
      <c r="V50" s="170">
        <f ca="1">IF(C50="",NA(),MATCH($B50&amp;$C50,'Smelter Look-up'!$J:$J,0))</f>
        <v>131</v>
      </c>
      <c r="X50" s="171">
        <f t="shared" ca="1" si="1"/>
        <v>0</v>
      </c>
      <c r="AB50" s="171" t="str">
        <f t="shared" ca="1" si="2"/>
        <v>CobaltZhejiang New Era Zhongneng Technology Co., Ltd.</v>
      </c>
    </row>
    <row r="51" spans="1:28" s="171" customFormat="1" ht="20.25">
      <c r="A51" s="156" t="s">
        <v>328</v>
      </c>
      <c r="B51" s="150" t="str">
        <f ca="1">IF(LEN(A51)=0,"",INDEX('Smelter Look-up'!$A:$A,MATCH($A51,'Smelter Look-up'!$E:$E,0)))</f>
        <v>Cobalt</v>
      </c>
      <c r="C51" s="153" t="str">
        <f ca="1">IF(LEN(A51)=0,"",INDEX('Smelter Look-up'!$C:$C,MATCH($A51,'Smelter Look-up'!$E:$E,0)))</f>
        <v>Zhuhai Kelixin Metal Materials Co., Ltd.</v>
      </c>
      <c r="D51" s="150"/>
      <c r="E51" s="150" t="str">
        <f ca="1">IF(ISERROR($V51),"",OFFSET('Smelter Look-up'!$D$4,$V51-4,0)&amp;"")</f>
        <v>CHINA</v>
      </c>
      <c r="F51" s="150" t="str">
        <f ca="1">IF(ISERROR($V51),"",OFFSET('Smelter Look-up'!$E$4,$V51-4,0))</f>
        <v>CID003211</v>
      </c>
      <c r="G51" s="150" t="str">
        <f ca="1">IF(C51=$X$4,"Enter smelter details",IF(ISERROR($V51),"",OFFSET('Smelter Look-up'!$F$4,$V51-4,0)))</f>
        <v>RMI</v>
      </c>
      <c r="H51" s="208" t="s">
        <v>12830</v>
      </c>
      <c r="I51" s="209" t="str">
        <f ca="1">IF(ISERROR($V51),"",OFFSET('Smelter Look-up'!$H$4,$V51-4,0))</f>
        <v>Zhuhai</v>
      </c>
      <c r="J51" s="209" t="str">
        <f ca="1">IF(ISERROR($V51),"",OFFSET('Smelter Look-up'!$I$4,$V51-4,0))</f>
        <v>Guangdong Sheng</v>
      </c>
      <c r="K51" s="151" t="s">
        <v>12830</v>
      </c>
      <c r="L51" s="151" t="s">
        <v>12830</v>
      </c>
      <c r="M51" s="151" t="s">
        <v>12830</v>
      </c>
      <c r="N51" s="151" t="s">
        <v>12830</v>
      </c>
      <c r="O51" s="151" t="s">
        <v>27</v>
      </c>
      <c r="P51" s="211" t="s">
        <v>12830</v>
      </c>
      <c r="Q51" s="152" t="s">
        <v>12830</v>
      </c>
      <c r="R51" s="150" t="str">
        <f ca="1">IF(ISERROR($V51),"",OFFSET('Smelter Look-up'!$C$4,$V51-4,0)&amp;"")</f>
        <v>Zhuhai Kelixin Metal Materials Co., Ltd.</v>
      </c>
      <c r="S51" s="156" t="str">
        <f t="shared" ca="1" si="0"/>
        <v>CN</v>
      </c>
      <c r="T51" s="156" t="str">
        <f ca="1">IF(B51="","",IF(ISERROR(MATCH($J51,SorP!$B$1:$B$5661,0)),"",INDIRECT("'SorP'!$A$"&amp;MATCH($J51,SorP!$B$1:$B$5661,0))))</f>
        <v>CN-GD</v>
      </c>
      <c r="U51" s="169"/>
      <c r="V51" s="170">
        <f ca="1">IF(C51="",NA(),MATCH($B51&amp;$C51,'Smelter Look-up'!$J:$J,0))</f>
        <v>134</v>
      </c>
      <c r="X51" s="171">
        <f t="shared" ca="1" si="1"/>
        <v>0</v>
      </c>
      <c r="AB51" s="171" t="str">
        <f t="shared" ca="1" si="2"/>
        <v>CobaltZhuhai Kelixin Metal Materials Co., Ltd.</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password="C246" sheet="1" objects="1" scenarios="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5"/>
  <sheetViews>
    <sheetView showGridLines="0" showZeros="0" workbookViewId="0">
      <pane xSplit="1" ySplit="3" topLeftCell="B4" activePane="bottomRight" state="frozen"/>
      <selection pane="topRight" activeCell="B24" sqref="B24:J24"/>
      <selection pane="bottomLeft" activeCell="B24" sqref="B24:J24"/>
      <selection pane="bottomRight" sqref="A1:C1"/>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Qorvo US,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Ashlee Hernandez</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ashlee.hernandez@qorvo.com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(336) 678-7357</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Carla Susmilch</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carla.susmilch@qorvo.com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(503) 615-9713</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t="str">
        <f>Declaration!D22</f>
        <v>06-Nov-2023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Unknown</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90%</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https://www.qorvo.com/about-us/corporate-social-responsibility/our-program</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sheetData>
  <sheetProtection password="C246" sheet="1" objects="1" scenarios="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4" sqref="B4:D4"/>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password="C246" sheet="1" objects="1" scenarios="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password="C246" sheet="1" objects="1" scenarios="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30">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sheetProtection password="C246" sheet="1" objects="1" scenarios="1"/>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80C169AE-47A6-48D3-A607-B8F1A047CC71}"/>
    </customSheetView>
    <customSheetView guid="{4BDF1A28-30D5-449D-B20E-D6C97EF9FAE1}" showAutoFilter="1">
      <selection activeCell="C174" sqref="C174"/>
      <pageMargins left="0" right="0" top="0" bottom="0" header="0" footer="0"/>
      <pageSetup paperSize="9" orientation="portrait"/>
      <autoFilter ref="B1:N1" xr:uid="{59170C6C-5EE5-420F-BBAD-ACC0FDA3265A}"/>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Instructions</vt:lpstr>
      <vt:lpstr>Revision</vt:lpstr>
      <vt:lpstr>Definitions</vt:lpstr>
      <vt:lpstr>Declaration</vt:lpstr>
      <vt:lpstr>Smelter List</vt:lpstr>
      <vt:lpstr>Checker</vt:lpstr>
      <vt:lpstr>Product List</vt:lpstr>
      <vt:lpstr>Smelter Look-up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Ashlee Hernandez</cp:lastModifiedBy>
  <dcterms:created xsi:type="dcterms:W3CDTF">2010-06-21T21:00:23Z</dcterms:created>
  <dcterms:modified xsi:type="dcterms:W3CDTF">2023-11-06T15:13:58Z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